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createstrat/Box/Mid-Coast Water/Prioritization/"/>
    </mc:Choice>
  </mc:AlternateContent>
  <xr:revisionPtr revIDLastSave="0" documentId="8_{213868BE-5349-B747-B406-4B09A86E5A1B}" xr6:coauthVersionLast="46" xr6:coauthVersionMax="46" xr10:uidLastSave="{00000000-0000-0000-0000-000000000000}"/>
  <bookViews>
    <workbookView xWindow="-68800" yWindow="0" windowWidth="68800" windowHeight="28800" tabRatio="908" activeTab="7" xr2:uid="{288CFE52-1869-8945-B6D5-BD804A9F90D4}"/>
  </bookViews>
  <sheets>
    <sheet name="MCWPP Key Issues" sheetId="1" r:id="rId1"/>
    <sheet name="Priority Ranking Criteria" sheetId="7" r:id="rId2"/>
    <sheet name="Water Conservation" sheetId="2" r:id="rId3"/>
    <sheet name="Enhanced Regional Collaboration" sheetId="3" r:id="rId4"/>
    <sheet name="Reliable Water Infrastructure" sheetId="4" r:id="rId5"/>
    <sheet name="Ecosystem Protection" sheetId="5" r:id="rId6"/>
    <sheet name="Source Water Protection" sheetId="6" r:id="rId7"/>
    <sheet name="COMPILATION" sheetId="8" r:id="rId8"/>
    <sheet name="Sheet2" sheetId="9" r:id="rId9"/>
  </sheets>
  <definedNames>
    <definedName name="_ftn1" localSheetId="2">'Water Conservation'!$A$39</definedName>
    <definedName name="_ftn2" localSheetId="6">'Source Water Protection'!$C$26</definedName>
    <definedName name="_ftnref1" localSheetId="4">'Reliable Water Infrastructure'!$A$25</definedName>
    <definedName name="_ftnref2" localSheetId="6">'Source Water Protection'!$C$17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9" i="2" l="1"/>
  <c r="H11" i="8"/>
  <c r="H6" i="8"/>
  <c r="H7" i="8"/>
  <c r="H8" i="8"/>
  <c r="H9" i="8"/>
  <c r="H10" i="8"/>
  <c r="C11" i="8"/>
  <c r="D11" i="8"/>
  <c r="E11" i="8"/>
  <c r="F11" i="8"/>
  <c r="G11" i="8"/>
  <c r="P48" i="6"/>
  <c r="Q48" i="6" s="1"/>
  <c r="P43" i="6"/>
  <c r="Q43" i="6" s="1"/>
  <c r="P44" i="6"/>
  <c r="Q44" i="6" s="1"/>
  <c r="P45" i="6"/>
  <c r="Q45" i="6" s="1"/>
  <c r="P39" i="6"/>
  <c r="Q39" i="6" s="1"/>
  <c r="P40" i="6"/>
  <c r="Q40" i="6" s="1"/>
  <c r="P30" i="6"/>
  <c r="Q30" i="6" s="1"/>
  <c r="P31" i="6"/>
  <c r="Q31" i="6" s="1"/>
  <c r="P32" i="6"/>
  <c r="Q32" i="6" s="1"/>
  <c r="P33" i="6"/>
  <c r="Q33" i="6" s="1"/>
  <c r="P34" i="6"/>
  <c r="Q34" i="6" s="1"/>
  <c r="P35" i="6"/>
  <c r="Q35" i="6" s="1"/>
  <c r="P36" i="6"/>
  <c r="Q36" i="6" s="1"/>
  <c r="P25" i="6"/>
  <c r="Q25" i="6" s="1"/>
  <c r="P26" i="6"/>
  <c r="Q26" i="6" s="1"/>
  <c r="P27" i="6"/>
  <c r="Q27" i="6" s="1"/>
  <c r="P10" i="6"/>
  <c r="Q10" i="6" s="1"/>
  <c r="P11" i="6"/>
  <c r="Q11" i="6" s="1"/>
  <c r="P12" i="6"/>
  <c r="Q12" i="6" s="1"/>
  <c r="P13" i="6"/>
  <c r="Q13" i="6" s="1"/>
  <c r="P14" i="6"/>
  <c r="Q14" i="6" s="1"/>
  <c r="P15" i="6"/>
  <c r="Q15" i="6" s="1"/>
  <c r="P16" i="6"/>
  <c r="Q16" i="6" s="1"/>
  <c r="P17" i="6"/>
  <c r="Q17" i="6" s="1"/>
  <c r="P18" i="6"/>
  <c r="Q18" i="6" s="1"/>
  <c r="P19" i="6"/>
  <c r="Q19" i="6" s="1"/>
  <c r="P20" i="6"/>
  <c r="Q20" i="6" s="1"/>
  <c r="P21" i="6"/>
  <c r="Q21" i="6" s="1"/>
  <c r="P22" i="6"/>
  <c r="Q22" i="6" s="1"/>
  <c r="P45" i="5"/>
  <c r="Q45" i="5" s="1"/>
  <c r="P46" i="5"/>
  <c r="Q46" i="5" s="1"/>
  <c r="P47" i="5"/>
  <c r="Q47" i="5" s="1"/>
  <c r="P48" i="5"/>
  <c r="Q48" i="5" s="1"/>
  <c r="P49" i="5"/>
  <c r="Q49" i="5" s="1"/>
  <c r="P50" i="5"/>
  <c r="Q50" i="5" s="1"/>
  <c r="P30" i="5"/>
  <c r="Q30" i="5" s="1"/>
  <c r="P31" i="5"/>
  <c r="Q31" i="5" s="1"/>
  <c r="P32" i="5"/>
  <c r="Q32" i="5" s="1"/>
  <c r="P33" i="5"/>
  <c r="Q33" i="5" s="1"/>
  <c r="P34" i="5"/>
  <c r="P35" i="5"/>
  <c r="Q35" i="5" s="1"/>
  <c r="P36" i="5"/>
  <c r="Q36" i="5" s="1"/>
  <c r="P37" i="5"/>
  <c r="Q37" i="5" s="1"/>
  <c r="P38" i="5"/>
  <c r="Q38" i="5" s="1"/>
  <c r="P39" i="5"/>
  <c r="Q39" i="5" s="1"/>
  <c r="P40" i="5"/>
  <c r="Q40" i="5" s="1"/>
  <c r="P41" i="5"/>
  <c r="Q41" i="5" s="1"/>
  <c r="P42" i="5"/>
  <c r="Q42" i="5" s="1"/>
  <c r="P12" i="5"/>
  <c r="Q12" i="5" s="1"/>
  <c r="P13" i="5"/>
  <c r="Q13" i="5" s="1"/>
  <c r="P14" i="5"/>
  <c r="Q14" i="5" s="1"/>
  <c r="P15" i="5"/>
  <c r="Q15" i="5" s="1"/>
  <c r="P16" i="5"/>
  <c r="Q16" i="5" s="1"/>
  <c r="P17" i="5"/>
  <c r="Q17" i="5" s="1"/>
  <c r="P18" i="5"/>
  <c r="Q18" i="5" s="1"/>
  <c r="P19" i="5"/>
  <c r="Q19" i="5" s="1"/>
  <c r="P20" i="5"/>
  <c r="Q20" i="5" s="1"/>
  <c r="P21" i="5"/>
  <c r="Q21" i="5" s="1"/>
  <c r="P22" i="5"/>
  <c r="Q22" i="5" s="1"/>
  <c r="P23" i="5"/>
  <c r="Q23" i="5" s="1"/>
  <c r="P24" i="5"/>
  <c r="Q24" i="5" s="1"/>
  <c r="P25" i="5"/>
  <c r="Q25" i="5" s="1"/>
  <c r="P26" i="5"/>
  <c r="Q26" i="5" s="1"/>
  <c r="P27" i="5"/>
  <c r="Q27" i="5" s="1"/>
  <c r="O11" i="4"/>
  <c r="N46" i="4"/>
  <c r="O46" i="4" s="1"/>
  <c r="N47" i="4"/>
  <c r="O47" i="4" s="1"/>
  <c r="N48" i="4"/>
  <c r="O48" i="4" s="1"/>
  <c r="N49" i="4"/>
  <c r="O49" i="4" s="1"/>
  <c r="N50" i="4"/>
  <c r="O50" i="4" s="1"/>
  <c r="N38" i="4"/>
  <c r="O38" i="4" s="1"/>
  <c r="N39" i="4"/>
  <c r="O39" i="4" s="1"/>
  <c r="N40" i="4"/>
  <c r="O40" i="4" s="1"/>
  <c r="N41" i="4"/>
  <c r="O41" i="4" s="1"/>
  <c r="N42" i="4"/>
  <c r="O42" i="4" s="1"/>
  <c r="N43" i="4"/>
  <c r="O43" i="4" s="1"/>
  <c r="N32" i="4"/>
  <c r="O32" i="4" s="1"/>
  <c r="N33" i="4"/>
  <c r="O33" i="4" s="1"/>
  <c r="N34" i="4"/>
  <c r="O34" i="4" s="1"/>
  <c r="N35" i="4"/>
  <c r="O35" i="4" s="1"/>
  <c r="N25" i="4"/>
  <c r="O25" i="4" s="1"/>
  <c r="N26" i="4"/>
  <c r="O26" i="4" s="1"/>
  <c r="N27" i="4"/>
  <c r="O27" i="4" s="1"/>
  <c r="N28" i="4"/>
  <c r="O28" i="4" s="1"/>
  <c r="N29" i="4"/>
  <c r="O29" i="4" s="1"/>
  <c r="N15" i="4"/>
  <c r="O15" i="4" s="1"/>
  <c r="N16" i="4"/>
  <c r="O16" i="4" s="1"/>
  <c r="N17" i="4"/>
  <c r="O17" i="4" s="1"/>
  <c r="N18" i="4"/>
  <c r="O18" i="4" s="1"/>
  <c r="N19" i="4"/>
  <c r="O19" i="4" s="1"/>
  <c r="N20" i="4"/>
  <c r="O20" i="4" s="1"/>
  <c r="N21" i="4"/>
  <c r="O21" i="4" s="1"/>
  <c r="N22" i="4"/>
  <c r="O22" i="4" s="1"/>
  <c r="N11" i="4"/>
  <c r="N12" i="4"/>
  <c r="O12" i="4" s="1"/>
  <c r="N13" i="4"/>
  <c r="O13" i="4" s="1"/>
  <c r="N10" i="4"/>
  <c r="O10" i="4" s="1"/>
  <c r="Q16" i="3"/>
  <c r="Q15" i="3"/>
  <c r="Q14" i="3"/>
  <c r="P20" i="3"/>
  <c r="Q20" i="3" s="1"/>
  <c r="P21" i="3"/>
  <c r="Q21" i="3" s="1"/>
  <c r="P22" i="3"/>
  <c r="Q22" i="3" s="1"/>
  <c r="P23" i="3"/>
  <c r="Q23" i="3" s="1"/>
  <c r="P24" i="3"/>
  <c r="Q24" i="3" s="1"/>
  <c r="P14" i="3"/>
  <c r="P15" i="3"/>
  <c r="P16" i="3"/>
  <c r="P17" i="3"/>
  <c r="Q17" i="3" s="1"/>
  <c r="P8" i="3"/>
  <c r="Q8" i="3" s="1"/>
  <c r="P9" i="3"/>
  <c r="Q9" i="3" s="1"/>
  <c r="P10" i="3"/>
  <c r="Q10" i="3" s="1"/>
  <c r="P11" i="3"/>
  <c r="Q11" i="3" s="1"/>
  <c r="P7" i="3"/>
  <c r="Q7" i="3" s="1"/>
  <c r="O55" i="2"/>
  <c r="O22" i="2"/>
  <c r="O17" i="2"/>
  <c r="O16" i="2"/>
  <c r="N35" i="2"/>
  <c r="O35" i="2" s="1"/>
  <c r="N36" i="2"/>
  <c r="O36" i="2" s="1"/>
  <c r="N37" i="2"/>
  <c r="O37" i="2" s="1"/>
  <c r="N38" i="2"/>
  <c r="O38" i="2" s="1"/>
  <c r="N39" i="2"/>
  <c r="O39" i="2" s="1"/>
  <c r="N40" i="2"/>
  <c r="O40" i="2" s="1"/>
  <c r="N41" i="2"/>
  <c r="O41" i="2" s="1"/>
  <c r="N42" i="2"/>
  <c r="O42" i="2" s="1"/>
  <c r="N43" i="2"/>
  <c r="O43" i="2" s="1"/>
  <c r="N44" i="2"/>
  <c r="O44" i="2" s="1"/>
  <c r="N45" i="2"/>
  <c r="O45" i="2" s="1"/>
  <c r="N46" i="2"/>
  <c r="O46" i="2" s="1"/>
  <c r="N47" i="2"/>
  <c r="O47" i="2" s="1"/>
  <c r="N48" i="2"/>
  <c r="O48" i="2" s="1"/>
  <c r="N49" i="2"/>
  <c r="O49" i="2" s="1"/>
  <c r="N50" i="2"/>
  <c r="O50" i="2" s="1"/>
  <c r="N51" i="2"/>
  <c r="O51" i="2" s="1"/>
  <c r="N52" i="2"/>
  <c r="O52" i="2" s="1"/>
  <c r="N53" i="2"/>
  <c r="O53" i="2" s="1"/>
  <c r="N54" i="2"/>
  <c r="O54" i="2" s="1"/>
  <c r="N55" i="2"/>
  <c r="N56" i="2"/>
  <c r="O56" i="2" s="1"/>
  <c r="N57" i="2"/>
  <c r="O57" i="2" s="1"/>
  <c r="N21" i="2"/>
  <c r="O21" i="2" s="1"/>
  <c r="N22" i="2"/>
  <c r="N23" i="2"/>
  <c r="O23" i="2" s="1"/>
  <c r="N24" i="2"/>
  <c r="O24" i="2" s="1"/>
  <c r="N25" i="2"/>
  <c r="O25" i="2" s="1"/>
  <c r="N26" i="2"/>
  <c r="O26" i="2" s="1"/>
  <c r="N27" i="2"/>
  <c r="O27" i="2" s="1"/>
  <c r="N28" i="2"/>
  <c r="O28" i="2" s="1"/>
  <c r="N29" i="2"/>
  <c r="O29" i="2" s="1"/>
  <c r="N30" i="2"/>
  <c r="O30" i="2" s="1"/>
  <c r="N31" i="2"/>
  <c r="O31" i="2" s="1"/>
  <c r="N9" i="2"/>
  <c r="N10" i="2"/>
  <c r="O10" i="2" s="1"/>
  <c r="N11" i="2"/>
  <c r="O11" i="2" s="1"/>
  <c r="N12" i="2"/>
  <c r="O12" i="2" s="1"/>
  <c r="N13" i="2"/>
  <c r="O13" i="2" s="1"/>
  <c r="N14" i="2"/>
  <c r="O14" i="2" s="1"/>
  <c r="N15" i="2"/>
  <c r="O15" i="2" s="1"/>
  <c r="N16" i="2"/>
  <c r="N17" i="2"/>
  <c r="N18" i="2"/>
  <c r="O18" i="2" s="1"/>
  <c r="N8" i="2"/>
  <c r="O8" i="2" s="1"/>
</calcChain>
</file>

<file path=xl/sharedStrings.xml><?xml version="1.0" encoding="utf-8"?>
<sst xmlns="http://schemas.openxmlformats.org/spreadsheetml/2006/main" count="671" uniqueCount="310">
  <si>
    <t>Enhanced Regional Collaboration</t>
  </si>
  <si>
    <t>Reliable Water Infrastructure and Operations</t>
  </si>
  <si>
    <t>Ecosystem Protection and Enhancement</t>
  </si>
  <si>
    <t>Source Water Development and Protection</t>
  </si>
  <si>
    <t>Mid-Coast Water Planning Partnership Key Water Issues</t>
  </si>
  <si>
    <t xml:space="preserve"> Water Conservation and Efficient Use </t>
  </si>
  <si>
    <t>STATES</t>
  </si>
  <si>
    <t>OBJECTIVES</t>
  </si>
  <si>
    <t>PROPOSED ACTIONS</t>
  </si>
  <si>
    <r>
      <t>§</t>
    </r>
    <r>
      <rPr>
        <sz val="12"/>
        <color theme="1"/>
        <rFont val="Calibri"/>
        <family val="2"/>
        <scheme val="minor"/>
      </rPr>
      <t xml:space="preserve">  </t>
    </r>
    <r>
      <rPr>
        <sz val="12"/>
        <color rgb="FF000000"/>
        <rFont val="Calibri"/>
        <family val="2"/>
        <scheme val="minor"/>
      </rPr>
      <t>The Mid-Coast needs a coordinated water conservation initiative/strategy that focuses on reducing water use, educating stakeholders, promoting incentives, and effectively using limited water supplies, especially in times of water shortage. </t>
    </r>
  </si>
  <si>
    <t>§  Rural residents and businesses need improved access to information, incentives, funding, and resources to help them implement water conservation measures. </t>
  </si>
  <si>
    <r>
      <t>§</t>
    </r>
    <r>
      <rPr>
        <sz val="12"/>
        <color theme="1"/>
        <rFont val="Calibri"/>
        <family val="2"/>
        <scheme val="minor"/>
      </rPr>
      <t>  Mid-Coast water providers share the need for system resilience and reliable source water quantity and quality. Regular coordination and collaboration among water providers can improve access to resources and funding to support this need.</t>
    </r>
  </si>
  <si>
    <r>
      <t>§</t>
    </r>
    <r>
      <rPr>
        <sz val="12"/>
        <color theme="1"/>
        <rFont val="Calibri"/>
        <family val="2"/>
        <scheme val="minor"/>
      </rPr>
      <t>  The degradation of aging water infrastructure used to divert, store, treat, and convey water can lead to water loss and water quality issues, and poses a threat to the health and safety of communities.</t>
    </r>
  </si>
  <si>
    <r>
      <t>§</t>
    </r>
    <r>
      <rPr>
        <sz val="12"/>
        <color theme="1"/>
        <rFont val="Calibri"/>
        <family val="2"/>
        <scheme val="minor"/>
      </rPr>
      <t>  Infrastructure to manage water for self-supplied uses (rural residences and agricultural operations) is oftentimes undocumented, old, inefficient, and fails to meet current construction and quality standards, which negatively affects water security and source water quality throughout the region.</t>
    </r>
  </si>
  <si>
    <r>
      <t>§</t>
    </r>
    <r>
      <rPr>
        <sz val="12"/>
        <color theme="1"/>
        <rFont val="Calibri"/>
        <family val="2"/>
        <scheme val="minor"/>
      </rPr>
      <t>  Multiple sources of funding are needed to address current and legacy infrastructure issues and to design and build resilient infrastructure that can withstand natural hazards and help communities adapt to climate change.</t>
    </r>
  </si>
  <si>
    <t>§  Opportunities exist in the Mid-Coast for enhancing beaver habitat and management to improve water storage, stream health, and support the recovery of key native fish species.</t>
  </si>
  <si>
    <t>§  Degraded riparian areas throughout the Mid-Coast negatively affect water quality, wildlife habitat, and overall watershed health. Opportunities exist to improve these areas.</t>
  </si>
  <si>
    <r>
      <t>§</t>
    </r>
    <r>
      <rPr>
        <sz val="12"/>
        <color theme="1"/>
        <rFont val="Calibri"/>
        <family val="2"/>
        <scheme val="minor"/>
      </rPr>
      <t>  Summer streamflows are insufficient in some areas of the Mid-Coast to meet the instream water needs of fish and wildlife. Low streamflows contribute to water quality impairments (e.g., high temperatures) that negatively affect fish and wildlife.</t>
    </r>
  </si>
  <si>
    <r>
      <t>§</t>
    </r>
    <r>
      <rPr>
        <sz val="12"/>
        <color theme="1"/>
        <rFont val="Calibri"/>
        <family val="2"/>
        <scheme val="minor"/>
      </rPr>
      <t>  Many streams in the Mid-Coast lack: 1) legal protections (e.g., instream water rights) to protect streamflows for the full range of ecological flows, and 2) streamflow targets to guide instream flow restoration efforts where there are already significant out-of-stream uses.</t>
    </r>
  </si>
  <si>
    <r>
      <t>§</t>
    </r>
    <r>
      <rPr>
        <sz val="12"/>
        <color theme="1"/>
        <rFont val="Calibri"/>
        <family val="2"/>
        <scheme val="minor"/>
      </rPr>
      <t>  Some watershed systems, such as the Siletz, have insufficient water to meet the needs of all uses (both instream and out-of-stream) leading to ecological impacts on the rivers, insecurity for water users, and the potential for conflict.​</t>
    </r>
  </si>
  <si>
    <r>
      <t>§</t>
    </r>
    <r>
      <rPr>
        <sz val="12"/>
        <color theme="1"/>
        <rFont val="Calibri"/>
        <family val="2"/>
        <scheme val="minor"/>
      </rPr>
      <t>  Multiple river and stream segments consistently do not meet Oregon and federal water quality standards: high temperature and low dissolved oxygen threaten fish, and elevated turbidity affects the ability to treat and use water.</t>
    </r>
  </si>
  <si>
    <t>§  Some municipal and special district water providers are currently facing water shortages late in the summer and during dry years.</t>
  </si>
  <si>
    <t xml:space="preserve">§  Rural residents and landowners, agricultural irrigators, and industrial water users currently experience chronic seasonal water scarcity due to limited water availability. </t>
  </si>
  <si>
    <t>§  Low stream flow and high temperatures in the summer months, and high turbidity due to winter storms, pose challenges for drinking water suppliers to meet state and federal regulations to provide safe drinking water.</t>
  </si>
  <si>
    <t>§  Self-supplied rural residents are increasingly concerned about drinking water quality and need adequate and timely data to determine regional, local, or site-specific water quality contamination issues that may pose a health risk.</t>
  </si>
  <si>
    <t>MCWPP Priority Ranking Criteria</t>
  </si>
  <si>
    <r>
      <t>High (Tier 1): </t>
    </r>
    <r>
      <rPr>
        <sz val="12"/>
        <color theme="1"/>
        <rFont val="Calibri"/>
        <family val="2"/>
        <scheme val="minor"/>
      </rPr>
      <t>A critical action without which the objective is not achievable. An action that absolutely must be completed to fully achieve the objective.</t>
    </r>
  </si>
  <si>
    <r>
      <t>Low (Tier 3): </t>
    </r>
    <r>
      <rPr>
        <sz val="12"/>
        <color theme="1"/>
        <rFont val="Calibri"/>
        <family val="2"/>
        <scheme val="minor"/>
      </rPr>
      <t>A productive action to implement if the resources exist, but the plan/objectives can be achieved without implementing. An action that adds value and would be completed under ideal circumstances, but is not essential to achieve the objective.</t>
    </r>
  </si>
  <si>
    <t>Ranking</t>
  </si>
  <si>
    <t>C. Expand water conservation planning programs and initiatives. </t>
  </si>
  <si>
    <t>Insufficient planning for water conservation and curtailment. </t>
  </si>
  <si>
    <t>The Need for Water Conservation and Re-use</t>
  </si>
  <si>
    <t>A. Promote tools and information for water conservation.
B. Develop a culture of water conservation. </t>
  </si>
  <si>
    <r>
      <t xml:space="preserve">Inadequate promotion of </t>
    </r>
    <r>
      <rPr>
        <b/>
        <sz val="12"/>
        <color theme="1"/>
        <rFont val="Calibri"/>
        <family val="2"/>
        <scheme val="minor"/>
      </rPr>
      <t>information and comprehensive outreach on water conservation.
Lack of adequate efficient use and implementation of available information.  </t>
    </r>
  </si>
  <si>
    <t>D. Effectively use limited water supplies, especially during times of water shortage. 
E. Reduce water use. </t>
  </si>
  <si>
    <t xml:space="preserve">     Minimal re-use of gray water</t>
  </si>
  <si>
    <t xml:space="preserve">     Minimal rainwater harvesting</t>
  </si>
  <si>
    <t xml:space="preserve">1. Create a culture of water conservation by promoting water conservation opportunities and need, water rights and their management, the water cycle in the coastal region, how water moves through Mid-Coast watersheds, and how water is used, at local events, incorporating water conservation messaging in the MCWPP website and the websites of regional partners and entities, in news articles, in water bills, and via social media (A) </t>
  </si>
  <si>
    <t>2. Develop a water-wise landscaping guide for the Mid-Coast (RR, B, U). </t>
  </si>
  <si>
    <t>3. Inform property owners about self-assessment tools and information to monitor water use and reduce water usage (OHA/OWRD/DEQ/OSU/EnergyStar/ OWEB/SWCDs/watershed councils) (A/I, RR, B, U). </t>
  </si>
  <si>
    <t>5. Promote school education programs (K-12) (RR, B, U).  </t>
  </si>
  <si>
    <t>6. Conservation kit give-aways (RR, B, U). </t>
  </si>
  <si>
    <t>7. Seminars, trainings, classes, and demonstrations in coordination with Oregon Coast Community College Community Education and Small Business Development Center (A). </t>
  </si>
  <si>
    <t>8. Develop a Water Conservation Public Awareness Program, or social marketing campaign, aimed at changing behaviors of highest priority water users (A). </t>
  </si>
  <si>
    <t>9. Work with NRCS to develop a Conservation Implementation Strategy to cost-share with agricultural irrigators on irrigation system improvements, pursuing incentives and support for irrigators that want to increase efficiencies (I).</t>
  </si>
  <si>
    <t>10. Educate and inform people of the interdependence of economy, ecology, and society as it relates to water use (https://sdgs.un.org/goals) (A.)</t>
  </si>
  <si>
    <t>11. Encourage local jurisdictions to implement sustainable development targets in water use and conservation (A).</t>
  </si>
  <si>
    <t xml:space="preserve">1. Develop and update water conservation plans for Mid-Coast regional industrial direct water systems (I). </t>
  </si>
  <si>
    <t>2. Coordinate water curtailment plans for Mid-Coast water providers (A). </t>
  </si>
  <si>
    <t>3. Develop water conservation programs for businesses, rental management companies, the lodging industry, and other businesses throughout the region (B, U). </t>
  </si>
  <si>
    <t>4. Support existing Water Conservation Consortium by helping municipalities update and implement actions identified in their Water Conservation and Management Plans (A). </t>
  </si>
  <si>
    <r>
      <t>5. Conduct annual, and if possible, monthly water audits (e.g., a “report card” on bills showing account’s use relative to average use, outliers [positive and neutral messages only])</t>
    </r>
    <r>
      <rPr>
        <u/>
        <sz val="12"/>
        <color theme="1"/>
        <rFont val="Calibri"/>
        <family val="2"/>
        <scheme val="minor"/>
      </rPr>
      <t xml:space="preserve"> </t>
    </r>
    <r>
      <rPr>
        <sz val="12"/>
        <color theme="1"/>
        <rFont val="Calibri"/>
        <family val="2"/>
        <scheme val="minor"/>
      </rPr>
      <t>to assess input-output efficiency of municipal systems (WP). </t>
    </r>
  </si>
  <si>
    <t>6. Implement advanced metering infrastructure, and expand real-time streamflow monitoring to accurately assess supply source water and enable faster identification of leaks and shortages(A). </t>
  </si>
  <si>
    <t>7. Create training opportunities and support for water managers (i.e., water workforce development) (WP).</t>
  </si>
  <si>
    <t xml:space="preserve">8. Evaluate rate structure for water consumption (A). </t>
  </si>
  <si>
    <t xml:space="preserve">9. Encourage municipalities to become a partner of the WaterSense® program to promote water conservation and leverage resources (A). </t>
  </si>
  <si>
    <t>10. Support the continued requirements for municipalities and small system water providers to meet industry standards for unaccountable water loss (WP).</t>
  </si>
  <si>
    <t>11. Recommend funding the implementation of a water efficiency program at 1 X to 3X the capital and operations cost of what large infrastructure improvements for increased supply might cost (e.g., if a dam or desalination plant cost $100 million, then invest $100 to $300 million in replacing toilets, shower heads, other means of reducing the need) (A).</t>
  </si>
  <si>
    <t xml:space="preserve">
</t>
  </si>
  <si>
    <t>1. Reuse light gray water (from bathroom sinks, showers, tubs, and clothes washing machines) using tier one or two systems and dark gray water (from non-laundry utility sinks, kitchen sinks, and dishwashers) using safe and approved treatments (RR, B, U). </t>
  </si>
  <si>
    <t>2. Use recycled and gray water to irrigate landscapes (RR, B, U). </t>
  </si>
  <si>
    <t>3. Employ methods of harvesting and storing rainwater by capturing surface runoff and rooftop runoff (RR, B, U, A/I). </t>
  </si>
  <si>
    <t>4. Explore the regulatory mechanisms associated with drainage through land use and building codes to facilitate use of rain and gray water for property owners (RR, B, U).</t>
  </si>
  <si>
    <t>5. Reduce water use in landscapes by installing xeriscapes and smart landscape irrigation (Mid-Coast Smartscapes) (RR, B, U).  </t>
  </si>
  <si>
    <t>6. Adopt a recycled water use ordinance (A). </t>
  </si>
  <si>
    <t>7. Coordinate with NRCS to create a fund and initiate water conservation incentives – offering rebates for cisterns and rain gutter improvements, toilet replacements, smart controllers, xeric landscaping, more efficient sprinkler systems (See “It Pays to Save.”) (A). </t>
  </si>
  <si>
    <t>8. Pass a Water Efficient Landscaping Ordinance (RR, B, U). </t>
  </si>
  <si>
    <t>9. Develop voluntary incentives for water conservation (A).</t>
  </si>
  <si>
    <t>10. Consider water pricing strategies to stimulate conservation and raise revenue (I, WP). </t>
  </si>
  <si>
    <t>11. Obtain commitments from the hospitality industry in the Mid-Coast to not serve water at restaurants unless people ask, and to give lodging guests the option to not supply fresh linens daily (B, U). </t>
  </si>
  <si>
    <t>12. Explore water savings opportunities at commercial facilities by implementing shut-offs for water hoses when they are not in use (I).</t>
  </si>
  <si>
    <t xml:space="preserve">13. Conduct water audits of commercial users (I). </t>
  </si>
  <si>
    <t>14. Install water efficient devices in municipal buildings (WP, B, U). </t>
  </si>
  <si>
    <t>15. Reduce water use in landscapes by installing xeriscapes and smart landscape irrigation (Mid-Coast Smartscapes) (RR, B, U).  </t>
  </si>
  <si>
    <t>16. Install dual plumbing in new facilities (WP, B, U). </t>
  </si>
  <si>
    <t>17. Irrigate during off-peak times (e.g., night) to minimize evaporation losses (A/I, RR, B, U). </t>
  </si>
  <si>
    <t>18. Explore innovative techniques and/or research to recycle and reuse water for processing (e.g., seafood, wood products, etc.) by piloting this approach with a county user, seeking funding and technical assistance to implement at a reduced scale initially (A).</t>
  </si>
  <si>
    <r>
      <rPr>
        <sz val="12"/>
        <color rgb="FF000000"/>
        <rFont val="Calibri"/>
        <family val="2"/>
        <scheme val="minor"/>
      </rPr>
      <t>19. Contact WaterReuse|Promoting Sustainable Water Sources (</t>
    </r>
    <r>
      <rPr>
        <sz val="12"/>
        <color rgb="FF0000FF"/>
        <rFont val="Calibri"/>
        <family val="2"/>
        <scheme val="minor"/>
      </rPr>
      <t>https://watereuse.org/</t>
    </r>
    <r>
      <rPr>
        <sz val="12"/>
        <color rgb="FF000000"/>
        <rFont val="Calibri"/>
        <family val="2"/>
        <scheme val="minor"/>
      </rPr>
      <t>) and Clean Water Services in Tualatin/Tigard (</t>
    </r>
    <r>
      <rPr>
        <sz val="12"/>
        <color rgb="FF0000FF"/>
        <rFont val="Calibri"/>
        <family val="2"/>
        <scheme val="minor"/>
      </rPr>
      <t>https://www.cleanwaterservices.org/</t>
    </r>
    <r>
      <rPr>
        <sz val="12"/>
        <color rgb="FF000000"/>
        <rFont val="Calibri"/>
        <family val="2"/>
        <scheme val="minor"/>
      </rPr>
      <t xml:space="preserve">)  for developed methods of reusing treated sewage plant water for potable and industrial uses (I, WP, B, U). </t>
    </r>
  </si>
  <si>
    <t>20. Pursue incentives/cost-share/education opportunities that address multiple challenges facing highest water users while increasing water conservation, such as 1) upgrading pumps to improve energy and water use efficiency, and 2) upgrading technology or modifying processing practices to use less water (A, I, WP). </t>
  </si>
  <si>
    <t>21. Develop water security/conservation audit/assessments for industrial users (I).</t>
  </si>
  <si>
    <t>22. Consider water pricing strategies to stimulate conservation and raise revenue (I, WP). </t>
  </si>
  <si>
    <t>23. Fund a water efficiency program (A). </t>
  </si>
  <si>
    <t>§  Mid-Coast water providers share the need for system resilience and reliable source water quantity and quality. Regular coordination and collaboration among water providers can improve access to resources and funding to support this need.</t>
  </si>
  <si>
    <t>Lack of access to resources and funding to enhance system resilience and reliable source water quantity and quality.</t>
  </si>
  <si>
    <t>A. Build capacity of constituents to advocate for state resources and funding.</t>
  </si>
  <si>
    <t>1. Coordinate watershed and water system tours to increase awareness and understanding of regional and local water issues.</t>
  </si>
  <si>
    <t>2. Offer information-sharing workshops for landowners.</t>
  </si>
  <si>
    <t>3. Provide technical assistance to manage residential and/or outdoor water audit programs.</t>
  </si>
  <si>
    <t>4. Support the creation of a 50-year county-wide water supply plan that will be recognized as feasible, vital, and preferred over individual city/supplier plans for state and federal funding.</t>
  </si>
  <si>
    <t>5. Explore organizational options for Mid-Coast Water Conservation Consortium that would enable entity to prioritize and fund projects throughout the region on behalf of members.</t>
  </si>
  <si>
    <t>Limited communication among regional water providers.</t>
  </si>
  <si>
    <t>B. Promote opportunities to improve communications, share knowledge, and pool resources.</t>
  </si>
  <si>
    <t>Insufficient monitoring of stream flow and water quality.</t>
  </si>
  <si>
    <t>C. Improve the effectiveness of water quality and quantity monitoring programs throughout the region.</t>
  </si>
  <si>
    <t>1. Fully fund, install, and monitor real-time stream gauging stations throughout region.</t>
  </si>
  <si>
    <t>2. Identify priority locations and times of year where gauging and stream flow measurements are needed most.</t>
  </si>
  <si>
    <t>3. Develop coordinated network of people conducting stream flow monitoring and water quality monitoring to share resources and data. Explore cost-effective ways to incorporate volunteers in data collection to complement gauging network.</t>
  </si>
  <si>
    <t>4. Develop a database for data entry and access by multiple parties.</t>
  </si>
  <si>
    <t>5. Support enhanced coordination with state and federal agencies outside the Mid</t>
  </si>
  <si>
    <t>1. Strengthen/support the Mid-Coast Water Conservation Consortium (water suppliers that address water conservation issues – point of contact is the Seal Rock Water District [A. Denlinger and GSI]) that enhances water conservation, increases resiliency during shortages and emergencies, and pools resources of multiple water providers.</t>
  </si>
  <si>
    <t>2. Develop tiered communication trees to address: a) typical support needs (materials, expertise, spare hands); b) response to localized emergencies affecting 1 or several Public Water Systems (but not a majority); and c) Cascadia Subduction Zone quake, volcanic eruption, regional wildfire. Provide communication alternatives for inoperable phone/internet (HAM resources; meeting locations and days/times).</t>
  </si>
  <si>
    <t>3. Provide possible solutions for regional water supply sources and infrastructure to county-wide alliance representing all cities and major water districts and charged with developing, funding, and implementing a 50-year water supply plan.</t>
  </si>
  <si>
    <t>4. Support the creation and approval of an integrated regional water resources plan.</t>
  </si>
  <si>
    <t xml:space="preserve">     Minimal conservation of water
in-home/out-of-home </t>
  </si>
  <si>
    <t xml:space="preserve">     Minimal conservation of water in commercial and municipal facilities and hospitality     industry</t>
  </si>
  <si>
    <t>Degradation of aging infrastructure that diverts, stores, treats and conveys water.
Rural residences and agricultural operations often have undocumented, old, inefficient infrastructure that fails to meet current standards.</t>
  </si>
  <si>
    <t>A. Create more resilient  infrastructure.
B. Replace aging infrastructure.</t>
  </si>
  <si>
    <t>Self-supplied water users:</t>
  </si>
  <si>
    <t>2. Support the update of current self-supplied water system databases, including system description, system status, and system needs.</t>
  </si>
  <si>
    <t>3. Improve efficiency of irrigation systems and replace aging systems.</t>
  </si>
  <si>
    <t>4. Recommend well water reporting.</t>
  </si>
  <si>
    <t>1. Establish a revolving loan program for people on private wells for infrastructure improvements.</t>
  </si>
  <si>
    <t>Water suppliers (Municipal, special district, and private suppliers):</t>
  </si>
  <si>
    <t xml:space="preserve">5. Identify funding programs to support infrastructure enhancements that advance sustainable water solutions for the region. </t>
  </si>
  <si>
    <t>7. Develop a regional initiative to provide education to water providers on infrastructure financing and funding. (Includes exploring sources of funding that fund water development, treatment, and infrastructure), and provides education to municipal water customers re: the costs and workload associated with maintaining and improving infrastructure).</t>
  </si>
  <si>
    <t>8. Create a management structure that incorporates fees, grants and incentives to fund infrastructure updates over time.</t>
  </si>
  <si>
    <t>9. Support the expansion of the state-supported revolving fund (including developing a new fund for self-suppliers) to accelerate water infrastructure improvements.</t>
  </si>
  <si>
    <t>10. Study how other cities and counties have funded their infrastructure improvements through time.</t>
  </si>
  <si>
    <t>12. Design water system repair/replacement projects to withstand landslides and earthquakes to the greatest extent feasible.</t>
  </si>
  <si>
    <r>
      <rPr>
        <sz val="12"/>
        <color rgb="FF000000"/>
        <rFont val="Calibri"/>
        <family val="2"/>
        <scheme val="minor"/>
      </rPr>
      <t>6. Support upgrading and maintaining water metering system infrastructure</t>
    </r>
    <r>
      <rPr>
        <sz val="12"/>
        <color theme="1"/>
        <rFont val="Calibri"/>
        <family val="2"/>
        <scheme val="minor"/>
      </rPr>
      <t>.</t>
    </r>
  </si>
  <si>
    <r>
      <t xml:space="preserve">11. Recommend that any </t>
    </r>
    <r>
      <rPr>
        <u/>
        <sz val="12"/>
        <color rgb="FF000000"/>
        <rFont val="Calibri"/>
        <family val="2"/>
        <scheme val="minor"/>
      </rPr>
      <t>major</t>
    </r>
    <r>
      <rPr>
        <sz val="12"/>
        <color rgb="FF000000"/>
        <rFont val="Calibri"/>
        <family val="2"/>
        <scheme val="minor"/>
      </rPr>
      <t xml:space="preserve"> infrastructure repair/replacement projects as well repairs for smaller-sized water providers be included in and approved as part of a Lincoln County regional water supply system plan and funds secured through the overall plan funding. </t>
    </r>
  </si>
  <si>
    <t>C. Support training and professional development to ensure the availability of skilled water technicians.</t>
  </si>
  <si>
    <t>1. Support an internship program that provides hands-on training for water technicians.</t>
  </si>
  <si>
    <t>2. Address continual turnover of municipal staff that contributes to scheduled maintenance delays.</t>
  </si>
  <si>
    <t>4. Provide outreach and education to smaller water providers and their boards re: resources available to support them.</t>
  </si>
  <si>
    <t xml:space="preserve">5. Advocate for the expansion the certification process at the state level such that it allows certification from those in addition to those actively working in a distribution </t>
  </si>
  <si>
    <t>Lack of adequate workforce of skilled water technicians to maintain present and future water supply systems.</t>
  </si>
  <si>
    <t>3. Advocate for the creation/development of local community college and other local/high school/community programs to provide technical skills for water technicians.</t>
  </si>
  <si>
    <t>Lack of identified additional and alternative sources of water.</t>
  </si>
  <si>
    <t>D. Identify additional and alternative sources of water for the Mid-Coast region of Oregon.</t>
  </si>
  <si>
    <t>4. Consider potential for shared sources of water (as a secondary source) among water suppliers using interconnections (redundant source water supplies) (some can receive water, but not send).</t>
  </si>
  <si>
    <t xml:space="preserve">1. Use OSU Engineering and research on desalinization, e.g., solar and/or wave energy, to seek alternative water sources to conserve streams with anadromous fish runs. </t>
  </si>
  <si>
    <t>2. Seek federal research funding for new efficient and cost-effective desalinization technologies to supplement and, if necessary, replace water sources for the region.</t>
  </si>
  <si>
    <t>3. Consider existing studies for additional water sources, such as the 2001 CH2MHill Report on the Rocky Creek Regional Water Supply Project and Preliminary Water Management Plan.</t>
  </si>
  <si>
    <t>Insufficient water infrastructure to address water emergencies (e.g., tsunamis, earthquakes).</t>
  </si>
  <si>
    <t>E. Create redundancy, water system interconnections, and alternative sources of water to ensure access to safe drinking water in case of emergencies.</t>
  </si>
  <si>
    <t>1. Acquire equipment capable of moving large quantities of water (tanker trucks) during emergencies.</t>
  </si>
  <si>
    <t>2. Identify opportunities and access for shared water available for addressing emergency interconnections.</t>
  </si>
  <si>
    <t>3. Support resiliency for tsunamis and earthquakes using water bladders, a water recycle system, installing earthquake valves in water tanks, and other solutions.</t>
  </si>
  <si>
    <t>4. Collaborate with emergency operations planners to identify highest priority water needs and develop alternative systems and plans. Where is redundancy needed? Where will infrastructure fail? What water sources are available and what has to be done so it can be used?</t>
  </si>
  <si>
    <t>5. Address distribution system failures by installing earthquake valves in water tanks to retain water even if distribution system fails.</t>
  </si>
  <si>
    <t>6. Use the latest technologies available when retrofitting, or replacing, water infrastructure.</t>
  </si>
  <si>
    <t>Insufficient water infrastructure to address water shortages (e.g., peak summer visitation to the Mid-Coast region).</t>
  </si>
  <si>
    <t>F. Ensure adequate water supplies exist in the Mid-Coast in mid-summer.</t>
  </si>
  <si>
    <t>1. Use green/natural infrastructure to create resilience that can support insufficient water infrastructure to help prevent water shortages.</t>
  </si>
  <si>
    <t>3. Enhance reservoir security and seek additional sources for water storage.</t>
  </si>
  <si>
    <t>4. Seek opportunities to collect and store water in the winter season to be used in the summer as a replacement for summer withdrawals.</t>
  </si>
  <si>
    <t>5. Explore opportunities for creating distributed networks of wintertime surface water storage facilities to offset summer use.</t>
  </si>
  <si>
    <r>
      <rPr>
        <sz val="12"/>
        <color rgb="FF000000"/>
        <rFont val="Calibri"/>
        <family val="2"/>
        <scheme val="minor"/>
      </rPr>
      <t>2. Using the Water Management Economic Assessment Model (</t>
    </r>
    <r>
      <rPr>
        <sz val="12"/>
        <color theme="1"/>
        <rFont val="Calibri"/>
        <family val="2"/>
        <scheme val="minor"/>
      </rPr>
      <t>Oregon State University, Oregon Water Resources Department, and MCWPP are developing a Water Management Economic Assessment Model using existing water supply, pricing, and consumption data integrated with climate change projections to simulate the impact of future water shortages and illustrate tradeoffs among potential adaptation measures.)</t>
    </r>
    <r>
      <rPr>
        <sz val="12"/>
        <color rgb="FF000000"/>
        <rFont val="Calibri"/>
        <family val="2"/>
        <scheme val="minor"/>
      </rPr>
      <t>, develop a suite of adaptation measures (e.g., storage investments, conservation rebate programs, and new pricing models) to address existing and predicted water shortages in the region.</t>
    </r>
  </si>
  <si>
    <t>Reduced health of watersheds and degraded riparian areas.
Insufficient habitat to facilitate recovery of key native fish species.
Multiple river and stream segments consistently do not meet Oregon and federal water quality standards.</t>
  </si>
  <si>
    <t>A. Restore watershed ecological function (ridgetop to river approach) 
     1. Restore riparian areas and instream habitat functions, values, and benefits.
     2. Re-establish hydrologic regimes (and sediment transport regimes) to a more natural state.
     3. Restore natural channel morphology.
     4. Protect, maintain, and improve water quality in the region for all beneficial uses.</t>
  </si>
  <si>
    <t xml:space="preserve">1. Advocate for the implementation of watershed restoration projects that cool streams and improve summertime flows for sensitive species and water quality impairments. </t>
  </si>
  <si>
    <r>
      <t>3. </t>
    </r>
    <r>
      <rPr>
        <sz val="12"/>
        <color theme="1"/>
        <rFont val="Calibri"/>
        <family val="2"/>
        <scheme val="minor"/>
      </rPr>
      <t>Prioritize streams reaches for buffer establishment and improvement using the Department of Environmental Quality’s Heat Source and other models as well as local knowledge of these streams and reaches.</t>
    </r>
  </si>
  <si>
    <r>
      <t>4. Ensure native riparian vegetation exists, i.e., woody buffers along streams (especially conifer retention), to facilitate large natural wood recruitment, to maintain water quality and ensure ecological function, and produce habitat for beavers.</t>
    </r>
    <r>
      <rPr>
        <sz val="12"/>
        <color theme="1"/>
        <rFont val="Calibri"/>
        <family val="2"/>
        <scheme val="minor"/>
      </rPr>
      <t xml:space="preserve"> </t>
    </r>
  </si>
  <si>
    <r>
      <t>2. </t>
    </r>
    <r>
      <rPr>
        <sz val="12"/>
        <color theme="1"/>
        <rFont val="Calibri"/>
        <family val="2"/>
        <scheme val="minor"/>
      </rPr>
      <t>Work with the Oregon Invasive Species Council, local watershed groups, and others to identify high priority invasive species in each watershed, and seek funding to support control and management of these species.</t>
    </r>
    <r>
      <rPr>
        <sz val="12"/>
        <color rgb="FF000000"/>
        <rFont val="Calibri"/>
        <family val="2"/>
        <scheme val="minor"/>
      </rPr>
      <t xml:space="preserve"> Control/remove invasive vegetation along stream corridors (e.g., reed canary grass, Himalayan blackberry, Asian knotweeds) to encourage establishment of native trees and shrubs. Support the Oregon Conservation Strategy’s seven statewide actions to prevent new invasive species introductions, and decrease the scale and spread of infestations</t>
    </r>
  </si>
  <si>
    <r>
      <t>5. </t>
    </r>
    <r>
      <rPr>
        <sz val="12"/>
        <color theme="1"/>
        <rFont val="Calibri"/>
        <family val="2"/>
        <scheme val="minor"/>
      </rPr>
      <t>Conduct habitat restoration using native plants.</t>
    </r>
  </si>
  <si>
    <t>6. Advocate for incentives, and other strategies, that promote silvicultural practices that support restoration of watershed ecological function and protect drinking water source areas.</t>
  </si>
  <si>
    <t>7. Connect private landowners with local stewardship foresters, local SWCD staff, and USDA NRCS staff, OSU Extension, and others to access resources and information.</t>
  </si>
  <si>
    <t>8. Support wise development planning that minimizes impacts to floodplains and riparian areas.</t>
  </si>
  <si>
    <t>9. Manage riparian area vegetation by planting native trees, promoting a diversity of successional stages and species in riparian corridors (including an adequate representation of late-successional forest stages), augmenting large wood to achieve ecological goals, and excluding livestock/other changes in grazing management.</t>
  </si>
  <si>
    <t>10. Advocate for the implementation of voluntary, incentive-based actions in the Mid-Coast Agricultural Water Quality Management Area Plan.</t>
  </si>
  <si>
    <t xml:space="preserve">11. Update development standards to use green infrastructure methods, including urban forests and riparian buffers, to decrease and treat stormwater runoff and protect stream systems. </t>
  </si>
  <si>
    <t>12. Support green infrastructure and LID (low impact development) practices, that promote natural/historic hydrology and protection of wetlands.</t>
  </si>
  <si>
    <t>16. Support land management and development practices that reduce hazard-related impacts and protect and restore water quality.</t>
  </si>
  <si>
    <t>Inadequate water availability to meet instream and out-of-stream uses (“Balance in the Basin”).</t>
  </si>
  <si>
    <t>B. Identify, meet, protect, and restore peak and ecological flows.</t>
  </si>
  <si>
    <t>10. Support installation and use of flow meters on all stream withdrawals. Use information to gain a more accurate estimate of water use and availability.</t>
  </si>
  <si>
    <t>13. Use OWRD basin program rules to classify, or withdraw, waters that provide significant instream benefits.</t>
  </si>
  <si>
    <r>
      <t>1.</t>
    </r>
    <r>
      <rPr>
        <sz val="12"/>
        <color theme="1"/>
        <rFont val="Calibri"/>
        <family val="2"/>
        <scheme val="minor"/>
      </rPr>
      <t> Determine ecological flows and establish in-stream needs.</t>
    </r>
  </si>
  <si>
    <r>
      <t>2. </t>
    </r>
    <r>
      <rPr>
        <sz val="12"/>
        <color theme="1"/>
        <rFont val="Calibri"/>
        <family val="2"/>
        <scheme val="minor"/>
      </rPr>
      <t xml:space="preserve">Acquire water rights from willing water right </t>
    </r>
    <r>
      <rPr>
        <sz val="12"/>
        <color rgb="FF000000"/>
        <rFont val="Calibri"/>
        <family val="2"/>
        <scheme val="minor"/>
      </rPr>
      <t>holders and transfer those (or temporary in-stream leases) to in-stream use.</t>
    </r>
  </si>
  <si>
    <r>
      <t>3.</t>
    </r>
    <r>
      <rPr>
        <sz val="12"/>
        <color theme="1"/>
        <rFont val="Calibri"/>
        <family val="2"/>
        <scheme val="minor"/>
      </rPr>
      <t> Consider financial incentives to trade water rights and water use for instream needs.</t>
    </r>
  </si>
  <si>
    <r>
      <t>4.</t>
    </r>
    <r>
      <rPr>
        <sz val="12"/>
        <color theme="1"/>
        <rFont val="Calibri"/>
        <family val="2"/>
        <scheme val="minor"/>
      </rPr>
      <t> Expand tracking and sharing of water use information (measure and report) within the Mid-Coast (all users).</t>
    </r>
  </si>
  <si>
    <r>
      <t>5.</t>
    </r>
    <r>
      <rPr>
        <sz val="12"/>
        <color theme="1"/>
        <rFont val="Calibri"/>
        <family val="2"/>
        <scheme val="minor"/>
      </rPr>
      <t> Designate Scenic Waterways where needed to protect recreation, fish, and wildlife uses.</t>
    </r>
  </si>
  <si>
    <r>
      <t>6.</t>
    </r>
    <r>
      <rPr>
        <sz val="12"/>
        <color theme="1"/>
        <rFont val="Calibri"/>
        <family val="2"/>
        <scheme val="minor"/>
      </rPr>
      <t> Designate Outstanding Resource Waters where needed to protect extraordinary water quality or ecological values.</t>
    </r>
  </si>
  <si>
    <r>
      <t>7.</t>
    </r>
    <r>
      <rPr>
        <sz val="12"/>
        <color theme="1"/>
        <rFont val="Calibri"/>
        <family val="2"/>
        <scheme val="minor"/>
      </rPr>
      <t> Establish additional instream water rights where needed to protect the full suite of flows for fish and wildlife, water quality, recreation, and scenic attraction.</t>
    </r>
  </si>
  <si>
    <r>
      <t>8.</t>
    </r>
    <r>
      <rPr>
        <sz val="12"/>
        <color theme="1"/>
        <rFont val="Calibri"/>
        <family val="2"/>
        <scheme val="minor"/>
      </rPr>
      <t xml:space="preserve"> Expand the use of voluntary programs to protect and restore streamflow, lake levels, and cold water refugia. </t>
    </r>
  </si>
  <si>
    <r>
      <t>9.</t>
    </r>
    <r>
      <rPr>
        <sz val="12"/>
        <color theme="1"/>
        <rFont val="Calibri"/>
        <family val="2"/>
        <scheme val="minor"/>
      </rPr>
      <t> Expand the geographic range of flow restoration efforts by identifying flow restoration priorities.</t>
    </r>
  </si>
  <si>
    <r>
      <t>11.</t>
    </r>
    <r>
      <rPr>
        <sz val="12"/>
        <color theme="1"/>
        <rFont val="Calibri"/>
        <family val="2"/>
        <scheme val="minor"/>
      </rPr>
      <t> Look for opportunities to collect and store water in the winter season to be used in the summer as a replacement for summer withdrawals.</t>
    </r>
  </si>
  <si>
    <r>
      <t>12.</t>
    </r>
    <r>
      <rPr>
        <sz val="12"/>
        <color theme="1"/>
        <rFont val="Calibri"/>
        <family val="2"/>
        <scheme val="minor"/>
      </rPr>
      <t> Support increased real-time streamflow monitoring/gauging to enable innovative demand-reduction actions during periods of critical ecological need.</t>
    </r>
  </si>
  <si>
    <t>Inadequate natural water storage.</t>
  </si>
  <si>
    <t>C. Promote natural water storage in the region using beavers and green infrastructure.
D. Balance instream and out-of-stream water uses.
E. Ensure summer stream flows are sufficient to meet the instream water needs of fish and wildlife.</t>
  </si>
  <si>
    <t>4. Work with land managers to manage privately owned lands for public benefits (e.g., water quality, habitat).</t>
  </si>
  <si>
    <t>6. Evaluate how much natural storage could be produced in the region/subareas.</t>
  </si>
  <si>
    <r>
      <t>1.</t>
    </r>
    <r>
      <rPr>
        <sz val="12"/>
        <color theme="1"/>
        <rFont val="Calibri"/>
        <family val="2"/>
        <scheme val="minor"/>
      </rPr>
      <t> Protect beaver populations and strategically encourage beaver pond creation.</t>
    </r>
  </si>
  <si>
    <r>
      <t>5.</t>
    </r>
    <r>
      <rPr>
        <sz val="12"/>
        <color theme="1"/>
        <rFont val="Calibri"/>
        <family val="2"/>
        <scheme val="minor"/>
      </rPr>
      <t>  </t>
    </r>
    <r>
      <rPr>
        <sz val="12"/>
        <color rgb="FF000000"/>
        <rFont val="Calibri"/>
        <family val="2"/>
        <scheme val="minor"/>
      </rPr>
      <t xml:space="preserve">Evaluate the information available (peer-reviewed science) on how stream flows are impacted by land use practices and implement actions to better mimic natural hydrology. </t>
    </r>
  </si>
  <si>
    <r>
      <t>2.</t>
    </r>
    <r>
      <rPr>
        <sz val="12"/>
        <color theme="1"/>
        <rFont val="Calibri"/>
        <family val="2"/>
        <scheme val="minor"/>
      </rPr>
      <t> Restore hyporheic flows (the transport of surface water through sediments in flow paths that return to surface water) by b</t>
    </r>
    <r>
      <rPr>
        <sz val="12"/>
        <color theme="1"/>
        <rFont val="Calibri"/>
        <family val="2"/>
        <scheme val="minor"/>
      </rPr>
      <t>uilding instream structures (log jams) to capture gravels and building structures to retain gravel at confluences of cooler tributaries.</t>
    </r>
  </si>
  <si>
    <t>3. Improve stream flows and off-channel water storage by creating instream log jams to capture bedload, refill incised channels, and reconnect floodplains, and improving groundwater storage capacity.</t>
  </si>
  <si>
    <t>Some Mid-Coast waters do not meet Oregon and federal water quality standards for turbidity, E. coli, or other contaminants of concern for drinking water providers. 
Source water quality may be at risk from unregulated contaminants, or contaminants which are currently within water quality standards, but pose a risk to drinking water.</t>
  </si>
  <si>
    <t>1. Develop and implement long-term water quality monitoring program to improve understanding of baseline conditions and event- caused conditions (i.e., storm, low-flow) for nutrients, bacteria, temperature, dissolved oxygen, pH, turbidity and other specific contaminants identified by DEQ.</t>
  </si>
  <si>
    <t xml:space="preserve">2. Encourage longer forest rotations, improve riparian buffers, and implement more erosion control practices. Seek funding opportunities to reduce landslide and other sediment delivery hazards (e.g., undersized culverts, outdated road maintenance, legacy roads) in locations that are not currently regulated. </t>
  </si>
  <si>
    <t xml:space="preserve">3. Advocate for increasing wooded buffer zones associated with intermittent and non-fish bearing streams that feed source water as well as perennial streams that are not currently regulated (e.g., rural residential, urban, legacy agricultural areas). TT </t>
  </si>
  <si>
    <t>4. Implement education and restoration projects with partners to directly address impairments and improve conditions (e.g., erosion prevention and control, riparian and wetland buffers, urban tree and forest protection)</t>
  </si>
  <si>
    <t>5. Identify cause, educate and support the reduction of nutrient inputs to source water to prevent algal blooms (e.g., grants, well water nitrate screening, well water and septic system education, low-input gardening).</t>
  </si>
  <si>
    <t xml:space="preserve">6. Lessen the amount of sediments and debris from harvested areas from entering source waters.[1] </t>
  </si>
  <si>
    <t>7. Partner with agencies and OSU to deliver education on safe pesticide application practices coupled with vegetation management practices that reduce or eliminate pesticide use.</t>
  </si>
  <si>
    <t>8. Advocate for integrated pest management[2] associated with use of pesticides in the Mid-Coast region. For example, minimize aerial spraying in watersheds adjacent to source water; promote hand clearing, when possible, in riparian zones (versus hand spraying); support notification of all water treatment facilities when and where spraying will occur); advocate for education and technical assistance to landowners and others on best management practices.</t>
  </si>
  <si>
    <t>9. Advocate for the use of fewer herbicides and pesticides.</t>
  </si>
  <si>
    <t>10. Develop strategies and actions to address biosolids applications, septic system effluent, unregulated pesticides and pharmaceuticals, and hazardous or toxic chemical use by residents and commercial/industrial sectors. Partner with agencies and OSU to conduct water quality monitoring for contaminants of emerging concern and special situations (e.g., biosolids applications), and participate in Clean Rivers Coalition (https://www.cleanriverscoalition.com) to deliver marketing campaigns to reduce their use.</t>
  </si>
  <si>
    <t>11. Advocate for funding and partner with DEQ and local organizations to implement hazardous and toxic chemical roundup events for residents and commercial sectors.</t>
  </si>
  <si>
    <t>12. Encourage municipalities to update/complete stormwater management control plans to incorporate Green Infrastructure/Low-Impact Development practices, using statewide LID technical design guide, and update codes and ordinances that are barriers to implementing these practices. Assist smaller communities, that are not currently required, in developing similar stormwater management plans and technical design guides</t>
  </si>
  <si>
    <t>13. 2.	Create a Source Water Protection Plan , or multiple source-specific plans, to reduce, or minimize contaminants from entering source waters. Advocate for funding to support the development and implementation of these plans.</t>
  </si>
  <si>
    <t>There exists insufficient data in the Mid-Coast to assess water quality and draw firm conclusions about the presence or levels of toxic chemicals in drinking water source areas.</t>
  </si>
  <si>
    <t>1. Implement monitoring programs that collect water samples to identify pollutant sources (location, source, practices influencing input, transport and fate of pollutants), and use results to prioritize outreach and incentive programs to modify practices.</t>
  </si>
  <si>
    <t>2. Advocate for additional sampling in headwaters (where herbicides and pesticides are applied and at municipality intakes. TT</t>
  </si>
  <si>
    <t>3. Conduct comprehensive and ongoing water testing, and use results to guide BMP implementation, restoration, etc. to address water quality impairments</t>
  </si>
  <si>
    <t>Public information is lacking re: source water protection measures and sources of contamination and concern.</t>
  </si>
  <si>
    <t>1. Notify and educate the public re: the need for source water protection measures.</t>
  </si>
  <si>
    <t>2. Conduct outreach to inform rural residents about sources of contaminants of concern, and actions they can take to reduce risk.</t>
  </si>
  <si>
    <t>3. Implement regular private well and intake outreach/education/testing.</t>
  </si>
  <si>
    <t>4. Advocate for herbicide/pesticide data recording and sharing from industrial users. TT</t>
  </si>
  <si>
    <t>5. Provide outreach/education programs and info campaigns re water quality impacts of lawn management near streams and ponds, pesticides and fertilizers . Share ways to reduce impacts, find alternatives.</t>
  </si>
  <si>
    <t>6. Provide outreach/education on septic system management to protection groundwater and surface water.</t>
  </si>
  <si>
    <t>7. Advocate for increasing the accessibility of data and the sharing of data that is easily interpreted and used by the public. Provide training on use, access, and interpretation of available local data.</t>
  </si>
  <si>
    <t>There is no regional emergency response and management communication and action network in the Mid-Coast.</t>
  </si>
  <si>
    <t>1. Ensure Emergency Response Plans address water system needs and specific vulnerabilities, and are interconnected to create a regional network during emergency situations.</t>
  </si>
  <si>
    <t>2. Support the development of spill response plans in instances where they are not mandated to facilitate quick response and notifications should a spill occur as well as incorporate spills and erosion/turbidity problems in water bodies (streams, lakes, etc.).</t>
  </si>
  <si>
    <t>Lack of protected public drinking water source areas reduces water system control over potential impacts to watersheds.</t>
  </si>
  <si>
    <t>1. Acquire land, or obtain conservation easements, to protect critical land areas managed for water quality protection.</t>
  </si>
  <si>
    <t>2. Support the development of incentives for landowners, carbon exchange, carbon credits, and watershed acquisition (should this be modified to be “as it relates to limiting water quality contaminants of concern”?)</t>
  </si>
  <si>
    <t>3. Form collaborative efforts with funders, agencies, and NGOs to develop pathways for land purchases, or increased percentage of acreages managed for source water protection and enhancement.</t>
  </si>
  <si>
    <t>Research is lacking on a variety of water quality-related issues in the Mid-Coast region.</t>
  </si>
  <si>
    <t>1. Example of research: Conduct in-depth studies of the effects of applying bio-solids on land.</t>
  </si>
  <si>
    <t>A. Assess the levels and presence/absence of contaminants in Mid-Coast waters and describe negative effects to human health.
B. Consistently attain water quality standards that protect drinking water and other beneficial uses.
C. Anticipate and prepare for the effects of climate change stressors, which are predicted to influence precipitation, temperature, coastal inundation, ecosystem function, and water quality.
D. Prioritize restoration work and support land management practices that reduce contaminants of concern to drinking water.</t>
  </si>
  <si>
    <t>E. Sample throughout the Mid-Coast to  accurately identify the quantity and type of toxics entering source waters to assess potential risks to both drinking water quality and aquatic life.</t>
  </si>
  <si>
    <t>F. Informed self-supplied water users that need and want adequate and timely data to determine regional, local, or site-specific water quality contamination issues that may pose a health risk.</t>
  </si>
  <si>
    <t>G. Support a regional emergency response and management communication and action network.</t>
  </si>
  <si>
    <t>H. Seek opportunities to protect and conserve public drinking water source areas.</t>
  </si>
  <si>
    <t>I. Conduct research to better understand impacts and best management practices associated with water quality issues.</t>
  </si>
  <si>
    <t>Water Conservation and Efficient Use </t>
  </si>
  <si>
    <r>
      <t>Medium (Tier 2):</t>
    </r>
    <r>
      <rPr>
        <sz val="12"/>
        <color theme="1"/>
        <rFont val="Calibri"/>
        <family val="2"/>
        <scheme val="minor"/>
      </rPr>
      <t> A necessary but deferrable action, which makes the plan/objective less workable, but functional. An action that is necessary, but potentially deferrable.</t>
    </r>
  </si>
  <si>
    <t xml:space="preserve"> </t>
  </si>
  <si>
    <t>1.75-2.25</t>
  </si>
  <si>
    <t>2.25-3.00</t>
  </si>
  <si>
    <t>TIER 2</t>
  </si>
  <si>
    <t>TIER 3</t>
  </si>
  <si>
    <t>Extremely High</t>
  </si>
  <si>
    <t>1.0-1.25</t>
  </si>
  <si>
    <t>Water Conservation and Efficient Use</t>
  </si>
  <si>
    <t>Reliable Water Infrastructure</t>
  </si>
  <si>
    <t>Ecosystem Protection</t>
  </si>
  <si>
    <t>Source Water Protection</t>
  </si>
  <si>
    <t>Redundant</t>
  </si>
  <si>
    <t>1.51-1.75</t>
  </si>
  <si>
    <t>1.26-1.50</t>
  </si>
  <si>
    <t>All categories are considered of equal importance.</t>
  </si>
  <si>
    <t>Partnership identified these key issues and objectives in 2019 and 2020 as part 3 of the planning process.</t>
  </si>
  <si>
    <t>High</t>
  </si>
  <si>
    <t>Very High</t>
  </si>
  <si>
    <t>Charter signatories that prioritizied initial actions:</t>
  </si>
  <si>
    <t xml:space="preserve">	Jennifer Beathe</t>
  </si>
  <si>
    <t>Jay MacPherson</t>
  </si>
  <si>
    <t>Caylin Barter</t>
  </si>
  <si>
    <t>Chris Janigo</t>
  </si>
  <si>
    <t>Billie Jo Smith</t>
  </si>
  <si>
    <t>Jen Hayduk</t>
  </si>
  <si>
    <t>David Waltz</t>
  </si>
  <si>
    <t>Lisa Phipps</t>
  </si>
  <si>
    <t>Adam Denlinger</t>
  </si>
  <si>
    <t>Joe Moll</t>
  </si>
  <si>
    <t>Starker Forests, Inc</t>
  </si>
  <si>
    <t>Oregon Health Authority</t>
  </si>
  <si>
    <t>Wild Salmon Center</t>
  </si>
  <si>
    <t>City of Newport</t>
  </si>
  <si>
    <t>Interested Citizen</t>
  </si>
  <si>
    <t>Lincoln Soil and Water Conservation District</t>
  </si>
  <si>
    <t>Oregon DEQ, Nonpoint Source and Drinking Water Protection Programs</t>
  </si>
  <si>
    <t>Department of Land Conservation and Development</t>
  </si>
  <si>
    <t xml:space="preserve">Seal Rock Water District </t>
  </si>
  <si>
    <t>McKenzie River Trust</t>
  </si>
  <si>
    <t>TOTALS</t>
  </si>
  <si>
    <t>THE MID-COAST WATER ACTION PLAN IS A LIVING, BREATHING DOCUMENT.</t>
  </si>
  <si>
    <t>SUM</t>
  </si>
  <si>
    <t>AVERAGE</t>
  </si>
  <si>
    <t>COMPILATION OF PRIORITIZED ACTIONS</t>
  </si>
  <si>
    <t>X</t>
  </si>
  <si>
    <t>1, 3, 4 and 5 are part of this action.</t>
  </si>
  <si>
    <t>1,2, 3, 5, and 6 fit under this one.</t>
  </si>
  <si>
    <t>Include 2 and 3 here.</t>
  </si>
  <si>
    <t>13. Flood attenuation and summertime-flow augmentation: Increase water retention in channel upstream via re-meandering, addition of large wood and coarse sediment, reopening of side channels, assess road crossing structures for repair/replacements, removing physical structures (dams), decreasing bank slopes, encouraging beaver activity.</t>
  </si>
  <si>
    <t>X - Included in 13.</t>
  </si>
  <si>
    <t>Consider merging all of these into 1 - restoration actions.</t>
  </si>
  <si>
    <t>X - include in 7.</t>
  </si>
  <si>
    <t>X - part of #1.</t>
  </si>
  <si>
    <t>X - part of 10.</t>
  </si>
  <si>
    <t>X - Part of 5.</t>
  </si>
  <si>
    <t>X - part of 1.</t>
  </si>
  <si>
    <t>X  - part of 5.</t>
  </si>
  <si>
    <t>X - in #10.</t>
  </si>
  <si>
    <t>X - in #5.</t>
  </si>
  <si>
    <t>X - part of 8.</t>
  </si>
  <si>
    <t>X - part of 5 and 1.</t>
  </si>
  <si>
    <t>X - part of 2.</t>
  </si>
  <si>
    <r>
      <t xml:space="preserve">4. Develop drought </t>
    </r>
    <r>
      <rPr>
        <sz val="12"/>
        <color rgb="FF000000"/>
        <rFont val="Calibri"/>
        <family val="2"/>
        <scheme val="minor"/>
      </rPr>
      <t>declaration and audience-specific water conservation and cu</t>
    </r>
    <r>
      <rPr>
        <sz val="12"/>
        <color theme="1"/>
        <rFont val="Calibri"/>
        <family val="2"/>
        <scheme val="minor"/>
      </rPr>
      <t>rtailment messages (</t>
    </r>
    <r>
      <rPr>
        <sz val="12"/>
        <color rgb="FF000000"/>
        <rFont val="Calibri"/>
        <family val="2"/>
        <scheme val="minor"/>
      </rPr>
      <t>A</t>
    </r>
    <r>
      <rPr>
        <sz val="12"/>
        <color theme="1"/>
        <rFont val="Calibri"/>
        <family val="2"/>
        <scheme val="minor"/>
      </rPr>
      <t>). </t>
    </r>
  </si>
  <si>
    <t xml:space="preserve">15. Flood attenuation and summertime-flow augmentation:  Increase water retention capacity in upstream and adjacent uplands via upland wetlands, forest planting and revegetation, and green roofs/green areas and underground water storage areas (urban areas). </t>
  </si>
  <si>
    <t>14. Flood attenuation and summertime-flow augmentation: Increase water retention capacity in the floodplain upstream by reconnecting floodplains, address incised downcut channels, and enhance and reconnect riparian wetlands, and dry buffer strips.</t>
  </si>
  <si>
    <t>High 1.0-1.75</t>
  </si>
  <si>
    <t>Move all other actions to an Appendix.</t>
  </si>
  <si>
    <t>Today's Agenda</t>
  </si>
  <si>
    <t>Review the outcomes of the initial prioritization exercise.</t>
  </si>
  <si>
    <t>Obtain informed consent on developing the draft implementation plan using the two highest categories of priorities.</t>
  </si>
  <si>
    <t>Action</t>
  </si>
  <si>
    <t>Who will implement</t>
  </si>
  <si>
    <t>Estimated cost and potential sources of funding</t>
  </si>
  <si>
    <t>Performance metric to evaluation success</t>
  </si>
  <si>
    <t>Estimated timeline (Short term, mid term, long term)</t>
  </si>
  <si>
    <t>Work with charter signatories to describe key elements of each action (continue working as one group, or facilitated small work groups focused on individual themes):</t>
  </si>
  <si>
    <t>Project Team to refine/combine actions to streamline and improve clarity.</t>
  </si>
  <si>
    <t>Proposed Next Steps</t>
  </si>
  <si>
    <t>High Tier 1</t>
  </si>
  <si>
    <t>Bill Montgomery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</si>
</sst>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b/>
      <sz val="12"/>
      <color theme="1"/>
      <name val="Calibri"/>
      <family val="2"/>
      <scheme val="minor"/>
    </font>
    <font>
      <b/>
      <sz val="12"/>
      <color rgb="FF000000"/>
      <name val="Calibri"/>
      <family val="2"/>
      <scheme val="minor"/>
    </font>
    <font>
      <sz val="12"/>
      <color rgb="FF000000"/>
      <name val="Calibri"/>
      <family val="2"/>
      <scheme val="minor"/>
    </font>
    <font>
      <u/>
      <sz val="12"/>
      <color theme="10"/>
      <name val="Calibri"/>
      <family val="2"/>
      <scheme val="minor"/>
    </font>
    <font>
      <sz val="12"/>
      <color theme="1"/>
      <name val="Calibri (Body)"/>
    </font>
    <font>
      <u/>
      <sz val="12"/>
      <color theme="1"/>
      <name val="Calibri"/>
      <family val="2"/>
      <scheme val="minor"/>
    </font>
    <font>
      <sz val="12"/>
      <color rgb="FF0000FF"/>
      <name val="Calibri"/>
      <family val="2"/>
      <scheme val="minor"/>
    </font>
    <font>
      <u/>
      <sz val="12"/>
      <color rgb="FF000000"/>
      <name val="Calibri"/>
      <family val="2"/>
      <scheme val="minor"/>
    </font>
    <font>
      <b/>
      <sz val="16"/>
      <color theme="1"/>
      <name val="Calibri"/>
      <family val="2"/>
      <scheme val="minor"/>
    </font>
    <font>
      <sz val="16"/>
      <color theme="1"/>
      <name val="Calibri"/>
      <family val="2"/>
      <scheme val="minor"/>
    </font>
    <font>
      <b/>
      <sz val="16"/>
      <color rgb="FF000000"/>
      <name val="Calibri"/>
      <family val="2"/>
      <scheme val="minor"/>
    </font>
  </fonts>
  <fills count="24">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C88F57"/>
        <bgColor indexed="64"/>
      </patternFill>
    </fill>
    <fill>
      <patternFill patternType="solid">
        <fgColor theme="9" tint="0.59999389629810485"/>
        <bgColor indexed="64"/>
      </patternFill>
    </fill>
    <fill>
      <patternFill patternType="solid">
        <fgColor rgb="FFE7E6E6"/>
        <bgColor rgb="FF000000"/>
      </patternFill>
    </fill>
    <fill>
      <patternFill patternType="solid">
        <fgColor rgb="FFD9D9D9"/>
        <bgColor rgb="FF000000"/>
      </patternFill>
    </fill>
    <fill>
      <patternFill patternType="solid">
        <fgColor rgb="FFD0CECE"/>
        <bgColor rgb="FF000000"/>
      </patternFill>
    </fill>
    <fill>
      <patternFill patternType="solid">
        <fgColor theme="7" tint="-0.249977111117893"/>
        <bgColor indexed="64"/>
      </patternFill>
    </fill>
    <fill>
      <patternFill patternType="solid">
        <fgColor theme="4" tint="0.39997558519241921"/>
        <bgColor indexed="64"/>
      </patternFill>
    </fill>
    <fill>
      <patternFill patternType="solid">
        <fgColor rgb="FFFF8AD8"/>
        <bgColor indexed="64"/>
      </patternFill>
    </fill>
    <fill>
      <patternFill patternType="solid">
        <fgColor rgb="FFFFFF00"/>
        <bgColor indexed="64"/>
      </patternFill>
    </fill>
    <fill>
      <patternFill patternType="solid">
        <fgColor theme="5" tint="0.39997558519241921"/>
        <bgColor indexed="64"/>
      </patternFill>
    </fill>
    <fill>
      <patternFill patternType="solid">
        <fgColor theme="2"/>
        <bgColor rgb="FF000000"/>
      </patternFill>
    </fill>
    <fill>
      <patternFill patternType="solid">
        <fgColor theme="1" tint="0.499984740745262"/>
        <bgColor indexed="64"/>
      </patternFill>
    </fill>
    <fill>
      <patternFill patternType="solid">
        <fgColor theme="1" tint="0.499984740745262"/>
        <bgColor rgb="FF000000"/>
      </patternFill>
    </fill>
    <fill>
      <patternFill patternType="solid">
        <fgColor theme="0" tint="-0.249977111117893"/>
        <bgColor indexed="64"/>
      </patternFill>
    </fill>
    <fill>
      <patternFill patternType="solid">
        <fgColor rgb="FFFF9300"/>
        <bgColor indexed="64"/>
      </patternFill>
    </fill>
    <fill>
      <patternFill patternType="solid">
        <fgColor theme="5"/>
        <bgColor indexed="64"/>
      </patternFill>
    </fill>
    <fill>
      <patternFill patternType="solid">
        <fgColor theme="2" tint="-0.499984740745262"/>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diagonal/>
    </border>
  </borders>
  <cellStyleXfs count="2">
    <xf numFmtId="0" fontId="0" fillId="0" borderId="0"/>
    <xf numFmtId="0" fontId="4" fillId="0" borderId="0" applyNumberFormat="0" applyFill="0" applyBorder="0" applyAlignment="0" applyProtection="0"/>
  </cellStyleXfs>
  <cellXfs count="356">
    <xf numFmtId="0" fontId="0" fillId="0" borderId="0" xfId="0"/>
    <xf numFmtId="0" fontId="0" fillId="0" borderId="0" xfId="0" applyAlignment="1">
      <alignment wrapText="1"/>
    </xf>
    <xf numFmtId="0" fontId="1" fillId="0" borderId="0" xfId="0" applyFont="1"/>
    <xf numFmtId="0" fontId="0" fillId="0" borderId="0" xfId="0" applyFont="1"/>
    <xf numFmtId="0" fontId="2" fillId="0" borderId="0" xfId="0" applyFont="1" applyAlignment="1">
      <alignment vertical="center"/>
    </xf>
    <xf numFmtId="0" fontId="0" fillId="0" borderId="0" xfId="0" applyFont="1" applyAlignment="1">
      <alignment horizontal="left" vertical="center" indent="4"/>
    </xf>
    <xf numFmtId="0" fontId="3" fillId="0" borderId="0" xfId="0" applyFont="1" applyAlignment="1">
      <alignment horizontal="left" vertical="center" indent="4"/>
    </xf>
    <xf numFmtId="0" fontId="0" fillId="0" borderId="0" xfId="0" applyFont="1" applyAlignment="1">
      <alignment vertical="center"/>
    </xf>
    <xf numFmtId="0" fontId="3" fillId="0" borderId="0" xfId="0" applyFont="1" applyAlignment="1">
      <alignment vertical="center"/>
    </xf>
    <xf numFmtId="0" fontId="0" fillId="0" borderId="0" xfId="0" applyFont="1" applyAlignment="1">
      <alignment wrapText="1"/>
    </xf>
    <xf numFmtId="0" fontId="1" fillId="0" borderId="0" xfId="0" applyFont="1" applyFill="1" applyAlignment="1">
      <alignment horizontal="center" wrapText="1"/>
    </xf>
    <xf numFmtId="0" fontId="0" fillId="0" borderId="14" xfId="0" applyFill="1" applyBorder="1" applyAlignment="1">
      <alignment wrapText="1"/>
    </xf>
    <xf numFmtId="0" fontId="0" fillId="0" borderId="15" xfId="0" applyFill="1" applyBorder="1" applyAlignment="1">
      <alignment wrapText="1"/>
    </xf>
    <xf numFmtId="0" fontId="3" fillId="0" borderId="16"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left" vertical="center" wrapText="1"/>
    </xf>
    <xf numFmtId="0" fontId="0" fillId="0" borderId="0" xfId="0" applyFill="1" applyAlignment="1">
      <alignment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22" xfId="0" applyFont="1" applyFill="1" applyBorder="1" applyAlignment="1">
      <alignment horizontal="center" wrapText="1"/>
    </xf>
    <xf numFmtId="0" fontId="1" fillId="2" borderId="20" xfId="0" applyFont="1" applyFill="1" applyBorder="1" applyAlignment="1">
      <alignment horizontal="center" wrapText="1"/>
    </xf>
    <xf numFmtId="0" fontId="1" fillId="2" borderId="25" xfId="0" applyFont="1" applyFill="1" applyBorder="1" applyAlignment="1">
      <alignment horizontal="center" wrapText="1"/>
    </xf>
    <xf numFmtId="0" fontId="0" fillId="0" borderId="0" xfId="0" applyFont="1" applyBorder="1"/>
    <xf numFmtId="0" fontId="0" fillId="0" borderId="0" xfId="0" applyFont="1" applyBorder="1" applyAlignment="1">
      <alignment wrapText="1"/>
    </xf>
    <xf numFmtId="0" fontId="1" fillId="3" borderId="24" xfId="0" applyFont="1" applyFill="1" applyBorder="1" applyAlignment="1">
      <alignment horizontal="center" wrapText="1"/>
    </xf>
    <xf numFmtId="0" fontId="0" fillId="0" borderId="26" xfId="0" applyFont="1" applyBorder="1"/>
    <xf numFmtId="0" fontId="0" fillId="0" borderId="28" xfId="0" applyFont="1" applyBorder="1"/>
    <xf numFmtId="0" fontId="0" fillId="0" borderId="27" xfId="0" applyFont="1" applyBorder="1"/>
    <xf numFmtId="0" fontId="0" fillId="0" borderId="0" xfId="0" applyFont="1" applyAlignment="1">
      <alignment vertical="top"/>
    </xf>
    <xf numFmtId="0" fontId="1" fillId="3" borderId="1" xfId="0" applyFont="1" applyFill="1" applyBorder="1" applyAlignment="1">
      <alignment horizontal="center" wrapText="1"/>
    </xf>
    <xf numFmtId="0" fontId="1" fillId="2" borderId="29" xfId="0" applyFont="1" applyFill="1" applyBorder="1" applyAlignment="1">
      <alignment horizontal="center" wrapText="1"/>
    </xf>
    <xf numFmtId="0" fontId="1" fillId="2" borderId="30" xfId="0" applyFont="1" applyFill="1" applyBorder="1" applyAlignment="1">
      <alignment horizontal="center" wrapText="1"/>
    </xf>
    <xf numFmtId="0" fontId="1" fillId="2" borderId="31" xfId="0" applyFont="1" applyFill="1" applyBorder="1" applyAlignment="1">
      <alignment horizontal="center" wrapText="1"/>
    </xf>
    <xf numFmtId="0" fontId="1" fillId="0" borderId="5" xfId="0" applyFont="1" applyFill="1" applyBorder="1" applyAlignment="1">
      <alignment vertical="top" wrapText="1"/>
    </xf>
    <xf numFmtId="0" fontId="1" fillId="0" borderId="7" xfId="0" applyFont="1" applyFill="1" applyBorder="1" applyAlignment="1">
      <alignment horizontal="left" vertical="top" wrapText="1"/>
    </xf>
    <xf numFmtId="0" fontId="0" fillId="0" borderId="0" xfId="0" applyAlignment="1">
      <alignment vertical="top"/>
    </xf>
    <xf numFmtId="0" fontId="9" fillId="0" borderId="0" xfId="0" applyFont="1"/>
    <xf numFmtId="0" fontId="10" fillId="0" borderId="0" xfId="0" applyFont="1"/>
    <xf numFmtId="0" fontId="9" fillId="0" borderId="0" xfId="0" applyFont="1" applyAlignment="1">
      <alignment vertical="top"/>
    </xf>
    <xf numFmtId="0" fontId="10" fillId="0" borderId="0" xfId="0" applyFont="1" applyAlignment="1">
      <alignment vertical="top"/>
    </xf>
    <xf numFmtId="0" fontId="11" fillId="0" borderId="0" xfId="0" applyFont="1" applyAlignment="1">
      <alignment vertical="center"/>
    </xf>
    <xf numFmtId="0" fontId="3" fillId="0" borderId="0" xfId="0" applyFont="1"/>
    <xf numFmtId="0" fontId="2" fillId="10" borderId="24" xfId="0" applyFont="1" applyFill="1" applyBorder="1" applyAlignment="1">
      <alignment horizontal="center" wrapText="1"/>
    </xf>
    <xf numFmtId="0" fontId="1" fillId="0" borderId="0" xfId="0" applyFont="1" applyAlignment="1">
      <alignment horizontal="center" wrapText="1"/>
    </xf>
    <xf numFmtId="0" fontId="2" fillId="10" borderId="1" xfId="0" applyFont="1" applyFill="1" applyBorder="1" applyAlignment="1">
      <alignment horizontal="center" wrapText="1"/>
    </xf>
    <xf numFmtId="0" fontId="3" fillId="0" borderId="0" xfId="0" applyFont="1" applyAlignment="1">
      <alignment wrapText="1"/>
    </xf>
    <xf numFmtId="0" fontId="2" fillId="0" borderId="0" xfId="0" applyFont="1" applyAlignment="1">
      <alignment horizont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1" fillId="3" borderId="24" xfId="0" applyFont="1" applyFill="1" applyBorder="1" applyAlignment="1">
      <alignment horizontal="center" vertical="center" wrapText="1"/>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0" borderId="0" xfId="0" applyAlignment="1">
      <alignment horizontal="center" vertical="center"/>
    </xf>
    <xf numFmtId="0" fontId="1" fillId="3" borderId="1"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3" fillId="9" borderId="17" xfId="0" applyFont="1" applyFill="1" applyBorder="1" applyAlignment="1">
      <alignment horizontal="center" vertical="center"/>
    </xf>
    <xf numFmtId="0" fontId="3" fillId="9" borderId="32" xfId="0" applyFont="1" applyFill="1" applyBorder="1" applyAlignment="1">
      <alignment horizontal="center" vertical="center"/>
    </xf>
    <xf numFmtId="0" fontId="3" fillId="9" borderId="33" xfId="0" applyFont="1" applyFill="1" applyBorder="1" applyAlignment="1">
      <alignment horizontal="center" vertical="center"/>
    </xf>
    <xf numFmtId="0" fontId="3" fillId="0" borderId="0" xfId="0" applyFont="1" applyAlignment="1">
      <alignment horizontal="center" vertical="center"/>
    </xf>
    <xf numFmtId="2" fontId="0" fillId="0" borderId="0" xfId="0" applyNumberFormat="1"/>
    <xf numFmtId="0" fontId="0" fillId="0" borderId="0" xfId="0" applyBorder="1"/>
    <xf numFmtId="0" fontId="0" fillId="0" borderId="2" xfId="0" applyBorder="1"/>
    <xf numFmtId="0" fontId="0" fillId="14" borderId="2" xfId="0" applyFill="1" applyBorder="1" applyAlignment="1">
      <alignment horizontal="center"/>
    </xf>
    <xf numFmtId="0" fontId="0" fillId="13" borderId="2" xfId="0" applyFill="1" applyBorder="1" applyAlignment="1">
      <alignment horizontal="center"/>
    </xf>
    <xf numFmtId="0" fontId="0" fillId="8" borderId="2" xfId="0" applyFill="1" applyBorder="1" applyAlignment="1">
      <alignment horizontal="center"/>
    </xf>
    <xf numFmtId="0" fontId="0" fillId="0" borderId="2" xfId="0" applyBorder="1" applyAlignment="1">
      <alignment horizontal="center"/>
    </xf>
    <xf numFmtId="2" fontId="0" fillId="0" borderId="0" xfId="0" applyNumberFormat="1" applyFill="1"/>
    <xf numFmtId="0" fontId="10" fillId="0" borderId="0" xfId="0" applyFont="1" applyFill="1"/>
    <xf numFmtId="0" fontId="0" fillId="0" borderId="0" xfId="0" applyFill="1"/>
    <xf numFmtId="0" fontId="1" fillId="8" borderId="0" xfId="0" applyFont="1" applyFill="1" applyAlignment="1">
      <alignment vertical="top" wrapText="1"/>
    </xf>
    <xf numFmtId="0" fontId="1" fillId="6" borderId="0" xfId="0" applyFont="1" applyFill="1" applyAlignment="1">
      <alignment vertical="top" wrapText="1"/>
    </xf>
    <xf numFmtId="0" fontId="1" fillId="12" borderId="0" xfId="0" applyFont="1" applyFill="1" applyAlignment="1">
      <alignment vertical="top" wrapText="1"/>
    </xf>
    <xf numFmtId="0" fontId="10" fillId="16" borderId="0" xfId="0" applyFont="1" applyFill="1"/>
    <xf numFmtId="0" fontId="0" fillId="0" borderId="2" xfId="0" applyFill="1" applyBorder="1" applyAlignment="1">
      <alignment horizontal="center"/>
    </xf>
    <xf numFmtId="0" fontId="1" fillId="0" borderId="0" xfId="0" applyFont="1" applyAlignment="1">
      <alignment vertical="top"/>
    </xf>
    <xf numFmtId="0" fontId="0" fillId="4" borderId="2" xfId="0" applyFill="1" applyBorder="1" applyAlignment="1">
      <alignment horizontal="center" vertical="center"/>
    </xf>
    <xf numFmtId="0" fontId="0" fillId="4" borderId="2" xfId="0" applyFill="1" applyBorder="1" applyAlignment="1">
      <alignment horizontal="center" vertical="center" wrapText="1"/>
    </xf>
    <xf numFmtId="0" fontId="3" fillId="9" borderId="2" xfId="0" applyFont="1" applyFill="1" applyBorder="1" applyAlignment="1">
      <alignment horizontal="center" vertical="center" wrapText="1"/>
    </xf>
    <xf numFmtId="0" fontId="0" fillId="4" borderId="3" xfId="0" applyFill="1" applyBorder="1" applyAlignment="1">
      <alignment horizontal="center" vertical="center"/>
    </xf>
    <xf numFmtId="0" fontId="0" fillId="4" borderId="4" xfId="0" applyFill="1" applyBorder="1" applyAlignment="1">
      <alignment horizontal="center" vertical="center" wrapText="1"/>
    </xf>
    <xf numFmtId="0" fontId="3" fillId="9" borderId="4" xfId="0" applyFont="1" applyFill="1" applyBorder="1" applyAlignment="1">
      <alignment horizontal="center"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wrapText="1"/>
    </xf>
    <xf numFmtId="0" fontId="3" fillId="9" borderId="9" xfId="0" applyFont="1" applyFill="1" applyBorder="1" applyAlignment="1">
      <alignment horizontal="center" vertical="center" wrapText="1"/>
    </xf>
    <xf numFmtId="0" fontId="0" fillId="0" borderId="0" xfId="0" applyFill="1" applyBorder="1" applyAlignment="1">
      <alignment horizontal="center"/>
    </xf>
    <xf numFmtId="0" fontId="0" fillId="0" borderId="0" xfId="0" applyBorder="1" applyAlignment="1">
      <alignment vertical="top"/>
    </xf>
    <xf numFmtId="0" fontId="0" fillId="0" borderId="0" xfId="0" applyFill="1" applyBorder="1" applyAlignment="1">
      <alignment horizontal="left"/>
    </xf>
    <xf numFmtId="0" fontId="0" fillId="0" borderId="0" xfId="0" applyFill="1" applyBorder="1"/>
    <xf numFmtId="0" fontId="0" fillId="0" borderId="3" xfId="0" applyBorder="1"/>
    <xf numFmtId="0" fontId="0" fillId="0" borderId="4" xfId="0" applyBorder="1"/>
    <xf numFmtId="0" fontId="0" fillId="0" borderId="34" xfId="0" applyBorder="1"/>
    <xf numFmtId="0" fontId="3" fillId="17" borderId="4" xfId="0" applyFont="1" applyFill="1" applyBorder="1" applyAlignment="1">
      <alignment horizontal="center" vertical="center" wrapText="1"/>
    </xf>
    <xf numFmtId="0" fontId="3" fillId="17" borderId="2" xfId="0" applyFont="1" applyFill="1" applyBorder="1" applyAlignment="1">
      <alignment horizontal="center" vertical="center" wrapText="1"/>
    </xf>
    <xf numFmtId="0" fontId="3" fillId="17" borderId="9" xfId="0" applyFont="1" applyFill="1" applyBorder="1" applyAlignment="1">
      <alignment horizontal="center" vertical="center" wrapText="1"/>
    </xf>
    <xf numFmtId="0" fontId="0" fillId="4" borderId="4" xfId="0" applyFill="1" applyBorder="1" applyAlignment="1">
      <alignment horizontal="center" vertical="center"/>
    </xf>
    <xf numFmtId="0" fontId="0" fillId="4" borderId="9" xfId="0" applyFill="1" applyBorder="1" applyAlignment="1">
      <alignment horizontal="center" vertical="center"/>
    </xf>
    <xf numFmtId="0" fontId="3" fillId="9" borderId="4" xfId="0" applyFont="1" applyFill="1" applyBorder="1" applyAlignment="1">
      <alignment horizontal="center" vertical="center"/>
    </xf>
    <xf numFmtId="0" fontId="3" fillId="9" borderId="2" xfId="0" applyFont="1" applyFill="1" applyBorder="1" applyAlignment="1">
      <alignment horizontal="center" vertical="center"/>
    </xf>
    <xf numFmtId="0" fontId="3" fillId="9" borderId="9" xfId="0" applyFont="1" applyFill="1" applyBorder="1" applyAlignment="1">
      <alignment horizontal="center" vertical="center"/>
    </xf>
    <xf numFmtId="0" fontId="3" fillId="17" borderId="4" xfId="0" applyFont="1" applyFill="1" applyBorder="1" applyAlignment="1">
      <alignment horizontal="center" vertical="center"/>
    </xf>
    <xf numFmtId="0" fontId="1" fillId="14" borderId="6" xfId="0" applyFont="1" applyFill="1" applyBorder="1" applyAlignment="1">
      <alignment horizontal="center"/>
    </xf>
    <xf numFmtId="0" fontId="1" fillId="13" borderId="6" xfId="0" applyFont="1" applyFill="1" applyBorder="1" applyAlignment="1">
      <alignment horizontal="center"/>
    </xf>
    <xf numFmtId="0" fontId="1" fillId="8" borderId="6" xfId="0" applyFont="1" applyFill="1" applyBorder="1" applyAlignment="1">
      <alignment horizontal="center"/>
    </xf>
    <xf numFmtId="0" fontId="1" fillId="6" borderId="6" xfId="0" applyFont="1" applyFill="1" applyBorder="1" applyAlignment="1">
      <alignment horizontal="center"/>
    </xf>
    <xf numFmtId="0" fontId="1" fillId="12" borderId="6" xfId="0" applyFont="1" applyFill="1" applyBorder="1" applyAlignment="1">
      <alignment horizontal="center"/>
    </xf>
    <xf numFmtId="0" fontId="0" fillId="18" borderId="6" xfId="0" applyFill="1" applyBorder="1" applyAlignment="1">
      <alignment horizontal="center" vertical="center" wrapText="1"/>
    </xf>
    <xf numFmtId="0" fontId="0" fillId="18" borderId="3" xfId="0" applyFill="1" applyBorder="1" applyAlignment="1">
      <alignment horizontal="center" vertical="center"/>
    </xf>
    <xf numFmtId="0" fontId="0" fillId="18" borderId="6" xfId="0" applyFill="1" applyBorder="1" applyAlignment="1">
      <alignment horizontal="center" vertical="center"/>
    </xf>
    <xf numFmtId="0" fontId="0" fillId="18" borderId="2" xfId="0" applyFill="1" applyBorder="1" applyAlignment="1">
      <alignment horizontal="center" vertical="center"/>
    </xf>
    <xf numFmtId="0" fontId="0" fillId="18" borderId="9" xfId="0" applyFill="1" applyBorder="1" applyAlignment="1">
      <alignment horizontal="center" vertical="center"/>
    </xf>
    <xf numFmtId="0" fontId="0" fillId="18" borderId="8" xfId="0" applyFill="1" applyBorder="1" applyAlignment="1">
      <alignment horizontal="center" vertical="center"/>
    </xf>
    <xf numFmtId="0" fontId="0" fillId="18" borderId="17" xfId="0" applyFill="1" applyBorder="1" applyAlignment="1">
      <alignment horizontal="center" vertical="center"/>
    </xf>
    <xf numFmtId="0" fontId="0" fillId="18" borderId="18" xfId="0" applyFill="1" applyBorder="1" applyAlignment="1">
      <alignment horizontal="center" vertical="center"/>
    </xf>
    <xf numFmtId="0" fontId="0" fillId="18" borderId="19" xfId="0" applyFill="1" applyBorder="1" applyAlignment="1">
      <alignment horizontal="center" vertical="center"/>
    </xf>
    <xf numFmtId="0" fontId="3" fillId="19" borderId="2" xfId="0" applyFont="1" applyFill="1" applyBorder="1" applyAlignment="1">
      <alignment horizontal="center" vertical="center"/>
    </xf>
    <xf numFmtId="0" fontId="4" fillId="18" borderId="9" xfId="1" applyFill="1" applyBorder="1" applyAlignment="1">
      <alignment horizontal="center" vertical="center"/>
    </xf>
    <xf numFmtId="0" fontId="0" fillId="4" borderId="29" xfId="0" applyFill="1" applyBorder="1" applyAlignment="1">
      <alignment horizontal="center" vertical="center"/>
    </xf>
    <xf numFmtId="0" fontId="0" fillId="4" borderId="30" xfId="0" applyFill="1" applyBorder="1" applyAlignment="1">
      <alignment horizontal="center" vertical="center"/>
    </xf>
    <xf numFmtId="0" fontId="3" fillId="9" borderId="30" xfId="0" applyFont="1" applyFill="1" applyBorder="1" applyAlignment="1">
      <alignment horizontal="center" vertical="center"/>
    </xf>
    <xf numFmtId="0" fontId="3" fillId="0" borderId="0" xfId="0" applyFont="1" applyFill="1" applyBorder="1"/>
    <xf numFmtId="0" fontId="0" fillId="0" borderId="0" xfId="0" applyFill="1" applyBorder="1" applyAlignment="1">
      <alignment horizontal="center" vertical="center"/>
    </xf>
    <xf numFmtId="0" fontId="3" fillId="0" borderId="0" xfId="0" applyFont="1" applyFill="1"/>
    <xf numFmtId="0" fontId="0" fillId="4" borderId="35" xfId="0" applyFill="1" applyBorder="1" applyAlignment="1">
      <alignment horizontal="center" vertical="center"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2" fontId="0" fillId="14" borderId="5" xfId="0" applyNumberFormat="1" applyFill="1" applyBorder="1" applyAlignment="1">
      <alignment horizontal="center" vertical="center"/>
    </xf>
    <xf numFmtId="0" fontId="0" fillId="0" borderId="6" xfId="0" applyBorder="1" applyAlignment="1">
      <alignment horizontal="center" vertical="center"/>
    </xf>
    <xf numFmtId="2" fontId="0" fillId="8" borderId="7" xfId="0" applyNumberFormat="1" applyFill="1" applyBorder="1" applyAlignment="1">
      <alignment horizontal="center" vertical="center"/>
    </xf>
    <xf numFmtId="2" fontId="0" fillId="6" borderId="7" xfId="0" applyNumberFormat="1" applyFill="1" applyBorder="1" applyAlignment="1">
      <alignment horizontal="center" vertical="center"/>
    </xf>
    <xf numFmtId="2" fontId="0" fillId="14" borderId="7" xfId="0" applyNumberFormat="1" applyFill="1" applyBorder="1" applyAlignment="1">
      <alignment horizontal="center" vertical="center"/>
    </xf>
    <xf numFmtId="2" fontId="0" fillId="2" borderId="7" xfId="0" applyNumberFormat="1" applyFill="1" applyBorder="1" applyAlignment="1">
      <alignment horizontal="center" vertical="center"/>
    </xf>
    <xf numFmtId="0" fontId="0" fillId="0" borderId="8" xfId="0" applyBorder="1" applyAlignment="1">
      <alignment horizontal="center" vertical="center"/>
    </xf>
    <xf numFmtId="2" fontId="0" fillId="8" borderId="10" xfId="0" applyNumberFormat="1" applyFill="1" applyBorder="1" applyAlignment="1">
      <alignment horizontal="center" vertical="center"/>
    </xf>
    <xf numFmtId="0" fontId="0" fillId="0" borderId="3" xfId="0" applyBorder="1" applyAlignment="1">
      <alignment horizontal="center"/>
    </xf>
    <xf numFmtId="2" fontId="0" fillId="14" borderId="5" xfId="0" applyNumberFormat="1" applyFill="1" applyBorder="1" applyAlignment="1">
      <alignment horizontal="center"/>
    </xf>
    <xf numFmtId="0" fontId="0" fillId="0" borderId="6" xfId="0" applyBorder="1" applyAlignment="1">
      <alignment horizontal="center"/>
    </xf>
    <xf numFmtId="2" fontId="0" fillId="2" borderId="7" xfId="0" applyNumberFormat="1" applyFill="1" applyBorder="1" applyAlignment="1">
      <alignment horizontal="center"/>
    </xf>
    <xf numFmtId="2" fontId="0" fillId="6" borderId="7" xfId="0" applyNumberFormat="1" applyFill="1" applyBorder="1" applyAlignment="1">
      <alignment horizontal="center"/>
    </xf>
    <xf numFmtId="2" fontId="0" fillId="14" borderId="7" xfId="0" applyNumberFormat="1" applyFill="1" applyBorder="1" applyAlignment="1">
      <alignment horizontal="center"/>
    </xf>
    <xf numFmtId="2" fontId="0" fillId="8" borderId="7" xfId="0" applyNumberFormat="1" applyFill="1" applyBorder="1" applyAlignment="1">
      <alignment horizontal="center"/>
    </xf>
    <xf numFmtId="0" fontId="0" fillId="0" borderId="8" xfId="0" applyBorder="1" applyAlignment="1">
      <alignment horizontal="center"/>
    </xf>
    <xf numFmtId="2" fontId="0" fillId="12" borderId="10" xfId="0" applyNumberFormat="1" applyFill="1" applyBorder="1" applyAlignment="1">
      <alignment horizontal="center"/>
    </xf>
    <xf numFmtId="0" fontId="0" fillId="4" borderId="26" xfId="0" applyFill="1" applyBorder="1" applyAlignment="1">
      <alignment horizontal="center" vertical="center"/>
    </xf>
    <xf numFmtId="0" fontId="0" fillId="4" borderId="28" xfId="0" applyFill="1" applyBorder="1" applyAlignment="1">
      <alignment horizontal="center" vertical="center" wrapText="1"/>
    </xf>
    <xf numFmtId="0" fontId="3" fillId="9" borderId="28" xfId="0" applyFont="1" applyFill="1" applyBorder="1" applyAlignment="1">
      <alignment horizontal="center" vertical="center" wrapText="1"/>
    </xf>
    <xf numFmtId="0" fontId="1" fillId="5" borderId="1" xfId="0" applyFont="1" applyFill="1" applyBorder="1" applyAlignment="1">
      <alignment horizontal="center" vertical="center"/>
    </xf>
    <xf numFmtId="0" fontId="2" fillId="11" borderId="1" xfId="0" applyFont="1" applyFill="1" applyBorder="1" applyAlignment="1">
      <alignment horizontal="center" vertical="center"/>
    </xf>
    <xf numFmtId="0" fontId="0" fillId="4" borderId="38" xfId="0" applyFill="1" applyBorder="1" applyAlignment="1">
      <alignment horizontal="center" vertical="center" wrapText="1"/>
    </xf>
    <xf numFmtId="2" fontId="0" fillId="8" borderId="5" xfId="0" applyNumberFormat="1" applyFill="1" applyBorder="1" applyAlignment="1">
      <alignment horizontal="center"/>
    </xf>
    <xf numFmtId="2" fontId="0" fillId="12" borderId="7" xfId="0" applyNumberFormat="1" applyFill="1" applyBorder="1" applyAlignment="1">
      <alignment horizontal="center"/>
    </xf>
    <xf numFmtId="2" fontId="0" fillId="6" borderId="10" xfId="0" applyNumberFormat="1" applyFill="1" applyBorder="1" applyAlignment="1">
      <alignment horizontal="center"/>
    </xf>
    <xf numFmtId="0" fontId="0" fillId="4" borderId="35" xfId="0" applyFill="1" applyBorder="1" applyAlignment="1">
      <alignment horizontal="center" vertical="center"/>
    </xf>
    <xf numFmtId="0" fontId="0" fillId="4" borderId="36" xfId="0" applyFill="1" applyBorder="1" applyAlignment="1">
      <alignment horizontal="center" vertical="center"/>
    </xf>
    <xf numFmtId="0" fontId="0" fillId="4" borderId="37" xfId="0" applyFill="1" applyBorder="1" applyAlignment="1">
      <alignment horizontal="center" vertical="center"/>
    </xf>
    <xf numFmtId="2" fontId="0" fillId="8" borderId="5" xfId="0" applyNumberFormat="1" applyFill="1" applyBorder="1" applyAlignment="1">
      <alignment horizontal="center" vertical="center"/>
    </xf>
    <xf numFmtId="2" fontId="0" fillId="12" borderId="7" xfId="0" applyNumberFormat="1" applyFill="1" applyBorder="1" applyAlignment="1">
      <alignment horizontal="center" vertical="center"/>
    </xf>
    <xf numFmtId="2" fontId="0" fillId="2" borderId="5" xfId="0" applyNumberFormat="1" applyFill="1" applyBorder="1" applyAlignment="1">
      <alignment horizontal="center"/>
    </xf>
    <xf numFmtId="2" fontId="0" fillId="8" borderId="10" xfId="0" applyNumberFormat="1" applyFill="1" applyBorder="1" applyAlignment="1">
      <alignment horizontal="center"/>
    </xf>
    <xf numFmtId="2" fontId="0" fillId="2" borderId="5" xfId="0" applyNumberFormat="1" applyFill="1" applyBorder="1" applyAlignment="1">
      <alignment horizontal="center" vertical="center"/>
    </xf>
    <xf numFmtId="2" fontId="0" fillId="14" borderId="10" xfId="0" applyNumberFormat="1" applyFill="1" applyBorder="1" applyAlignment="1">
      <alignment horizontal="center" vertical="center"/>
    </xf>
    <xf numFmtId="2" fontId="0" fillId="12" borderId="10" xfId="0" applyNumberFormat="1" applyFill="1" applyBorder="1" applyAlignment="1">
      <alignment horizontal="center" vertical="center"/>
    </xf>
    <xf numFmtId="0" fontId="0" fillId="4" borderId="39" xfId="0" applyFill="1" applyBorder="1" applyAlignment="1">
      <alignment horizontal="center" vertical="center"/>
    </xf>
    <xf numFmtId="0" fontId="0" fillId="4" borderId="40" xfId="0" applyFill="1" applyBorder="1" applyAlignment="1">
      <alignment horizontal="center" vertical="center"/>
    </xf>
    <xf numFmtId="0" fontId="0" fillId="4" borderId="41" xfId="0" applyFill="1" applyBorder="1" applyAlignment="1">
      <alignment horizontal="center" vertical="center"/>
    </xf>
    <xf numFmtId="2" fontId="0" fillId="6" borderId="5"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6" borderId="10" xfId="0" applyNumberFormat="1" applyFill="1" applyBorder="1" applyAlignment="1">
      <alignment horizontal="center" vertical="center"/>
    </xf>
    <xf numFmtId="0" fontId="0" fillId="4" borderId="42" xfId="0" applyFill="1" applyBorder="1" applyAlignment="1">
      <alignment horizontal="center" vertical="center"/>
    </xf>
    <xf numFmtId="0" fontId="0" fillId="0" borderId="29" xfId="0" applyBorder="1" applyAlignment="1">
      <alignment horizontal="center" vertical="center"/>
    </xf>
    <xf numFmtId="2" fontId="0" fillId="12" borderId="31" xfId="0" applyNumberFormat="1" applyFill="1" applyBorder="1" applyAlignment="1">
      <alignment horizontal="center" vertical="center"/>
    </xf>
    <xf numFmtId="0" fontId="1" fillId="3" borderId="21" xfId="0" applyFont="1" applyFill="1" applyBorder="1" applyAlignment="1">
      <alignment horizontal="center"/>
    </xf>
    <xf numFmtId="0" fontId="1" fillId="20" borderId="9" xfId="0" applyFont="1" applyFill="1" applyBorder="1" applyAlignment="1">
      <alignment horizontal="center"/>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14" borderId="36" xfId="0" applyFill="1" applyBorder="1" applyAlignment="1">
      <alignment horizontal="center"/>
    </xf>
    <xf numFmtId="0" fontId="0" fillId="13" borderId="36" xfId="0" applyFill="1" applyBorder="1" applyAlignment="1">
      <alignment horizontal="center"/>
    </xf>
    <xf numFmtId="0" fontId="0" fillId="8" borderId="36" xfId="0" applyFill="1" applyBorder="1" applyAlignment="1">
      <alignment horizontal="center"/>
    </xf>
    <xf numFmtId="0" fontId="0" fillId="0" borderId="36" xfId="0" applyBorder="1" applyAlignment="1">
      <alignment horizontal="center"/>
    </xf>
    <xf numFmtId="0" fontId="1" fillId="20" borderId="37" xfId="0" applyFont="1" applyFill="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vertical="center"/>
    </xf>
    <xf numFmtId="0" fontId="0" fillId="7" borderId="0" xfId="0" applyFill="1" applyAlignment="1">
      <alignment horizontal="center" wrapText="1"/>
    </xf>
    <xf numFmtId="0" fontId="0" fillId="7" borderId="0" xfId="0" applyFill="1" applyAlignment="1">
      <alignment wrapText="1"/>
    </xf>
    <xf numFmtId="0" fontId="0" fillId="7" borderId="0" xfId="0" applyFill="1" applyAlignment="1">
      <alignment horizontal="center"/>
    </xf>
    <xf numFmtId="0" fontId="0" fillId="7" borderId="0" xfId="0" applyFill="1"/>
    <xf numFmtId="0" fontId="0" fillId="7" borderId="0" xfId="0" applyFill="1" applyAlignment="1">
      <alignment horizontal="center" vertical="center"/>
    </xf>
    <xf numFmtId="0" fontId="0" fillId="7" borderId="0" xfId="0" applyFill="1" applyAlignment="1">
      <alignment horizontal="center" vertical="center" wrapText="1"/>
    </xf>
    <xf numFmtId="0" fontId="0" fillId="4" borderId="43" xfId="0" applyFill="1" applyBorder="1" applyAlignment="1">
      <alignment horizontal="center" vertical="center"/>
    </xf>
    <xf numFmtId="0" fontId="0" fillId="4" borderId="44" xfId="0" applyFill="1" applyBorder="1" applyAlignment="1">
      <alignment horizontal="center" vertical="center"/>
    </xf>
    <xf numFmtId="0" fontId="0" fillId="18" borderId="44" xfId="0" applyFill="1" applyBorder="1" applyAlignment="1">
      <alignment horizontal="center" vertical="center"/>
    </xf>
    <xf numFmtId="0" fontId="0" fillId="4" borderId="45" xfId="0" applyFill="1" applyBorder="1" applyAlignment="1">
      <alignment horizontal="center" vertical="center"/>
    </xf>
    <xf numFmtId="0" fontId="0" fillId="7" borderId="2" xfId="0" applyFill="1" applyBorder="1" applyAlignment="1">
      <alignment horizontal="center" vertical="center"/>
    </xf>
    <xf numFmtId="0" fontId="0" fillId="7" borderId="2" xfId="0" applyFill="1" applyBorder="1" applyAlignment="1">
      <alignment horizontal="center" vertical="center" wrapText="1"/>
    </xf>
    <xf numFmtId="2" fontId="0" fillId="14" borderId="46" xfId="0" applyNumberFormat="1" applyFill="1" applyBorder="1" applyAlignment="1">
      <alignment horizontal="center" vertical="center"/>
    </xf>
    <xf numFmtId="2" fontId="0" fillId="8" borderId="47" xfId="0" applyNumberFormat="1" applyFill="1" applyBorder="1" applyAlignment="1">
      <alignment horizontal="center" vertical="center"/>
    </xf>
    <xf numFmtId="2" fontId="0" fillId="2" borderId="47" xfId="0" applyNumberFormat="1" applyFill="1" applyBorder="1" applyAlignment="1">
      <alignment horizontal="center" vertical="center"/>
    </xf>
    <xf numFmtId="2" fontId="0" fillId="14" borderId="47" xfId="0" applyNumberFormat="1" applyFill="1" applyBorder="1" applyAlignment="1">
      <alignment horizontal="center" vertical="center"/>
    </xf>
    <xf numFmtId="2" fontId="0" fillId="6" borderId="47" xfId="0" applyNumberFormat="1" applyFill="1" applyBorder="1" applyAlignment="1">
      <alignment horizontal="center" vertical="center"/>
    </xf>
    <xf numFmtId="2" fontId="0" fillId="6" borderId="48" xfId="0" applyNumberForma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3" fillId="19" borderId="9" xfId="0" applyFont="1" applyFill="1" applyBorder="1" applyAlignment="1">
      <alignment horizontal="center" vertical="center"/>
    </xf>
    <xf numFmtId="0" fontId="0" fillId="0" borderId="10" xfId="0" applyBorder="1" applyAlignment="1">
      <alignment horizontal="center" vertical="center"/>
    </xf>
    <xf numFmtId="0" fontId="0" fillId="18" borderId="4" xfId="0" applyFill="1" applyBorder="1" applyAlignment="1">
      <alignment horizontal="center" vertical="center"/>
    </xf>
    <xf numFmtId="0" fontId="3" fillId="19" borderId="4" xfId="0" applyFont="1" applyFill="1"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wrapText="1"/>
    </xf>
    <xf numFmtId="0" fontId="0" fillId="7" borderId="2" xfId="0" applyFill="1" applyBorder="1" applyAlignment="1">
      <alignment horizontal="center"/>
    </xf>
    <xf numFmtId="0" fontId="0" fillId="7" borderId="2" xfId="0" applyFill="1" applyBorder="1" applyAlignment="1">
      <alignment wrapText="1"/>
    </xf>
    <xf numFmtId="0" fontId="0" fillId="7" borderId="0" xfId="0" applyFont="1" applyFill="1" applyAlignment="1">
      <alignment wrapText="1"/>
    </xf>
    <xf numFmtId="0" fontId="0" fillId="14" borderId="5" xfId="0" applyFont="1" applyFill="1" applyBorder="1" applyAlignment="1">
      <alignment horizontal="left" vertical="center" wrapText="1"/>
    </xf>
    <xf numFmtId="0" fontId="0" fillId="14" borderId="7" xfId="0" applyFont="1" applyFill="1" applyBorder="1" applyAlignment="1">
      <alignment horizontal="left" vertical="center" wrapText="1"/>
    </xf>
    <xf numFmtId="0" fontId="0" fillId="14" borderId="5" xfId="0" applyFont="1" applyFill="1" applyBorder="1" applyAlignment="1">
      <alignment wrapText="1"/>
    </xf>
    <xf numFmtId="0" fontId="0" fillId="2" borderId="7" xfId="0" applyFont="1" applyFill="1" applyBorder="1" applyAlignment="1">
      <alignment horizontal="left" vertical="center" wrapText="1"/>
    </xf>
    <xf numFmtId="0" fontId="3" fillId="2" borderId="7" xfId="0" applyFont="1" applyFill="1" applyBorder="1" applyAlignment="1">
      <alignment wrapText="1"/>
    </xf>
    <xf numFmtId="0" fontId="0"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14" borderId="7" xfId="0" applyFont="1" applyFill="1" applyBorder="1" applyAlignment="1">
      <alignment horizontal="left" vertical="center" wrapText="1"/>
    </xf>
    <xf numFmtId="0" fontId="3" fillId="14" borderId="10" xfId="0" applyFont="1" applyFill="1" applyBorder="1" applyAlignment="1">
      <alignment wrapText="1"/>
    </xf>
    <xf numFmtId="0" fontId="0" fillId="2" borderId="7" xfId="0" applyFont="1" applyFill="1" applyBorder="1" applyAlignment="1">
      <alignment horizontal="left" vertical="top" wrapText="1"/>
    </xf>
    <xf numFmtId="0" fontId="0" fillId="2" borderId="36" xfId="0" applyFont="1" applyFill="1" applyBorder="1" applyAlignment="1">
      <alignment horizontal="left" vertical="center" wrapText="1"/>
    </xf>
    <xf numFmtId="0" fontId="3" fillId="14" borderId="36"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0" fillId="14" borderId="36" xfId="0" applyFont="1" applyFill="1" applyBorder="1" applyAlignment="1">
      <alignment horizontal="left" vertical="center" wrapText="1"/>
    </xf>
    <xf numFmtId="0" fontId="3" fillId="14" borderId="35" xfId="0" applyFont="1" applyFill="1" applyBorder="1" applyAlignment="1">
      <alignment horizontal="left" vertical="center" wrapText="1"/>
    </xf>
    <xf numFmtId="0" fontId="0" fillId="2" borderId="10" xfId="0" applyFont="1" applyFill="1" applyBorder="1" applyAlignment="1">
      <alignment wrapText="1"/>
    </xf>
    <xf numFmtId="0" fontId="3" fillId="2" borderId="10" xfId="0" applyFont="1" applyFill="1" applyBorder="1" applyAlignment="1">
      <alignment wrapText="1"/>
    </xf>
    <xf numFmtId="0" fontId="3" fillId="2" borderId="36" xfId="0" applyFont="1" applyFill="1" applyBorder="1" applyAlignment="1">
      <alignment horizontal="left" vertical="center" wrapText="1"/>
    </xf>
    <xf numFmtId="0" fontId="0" fillId="14" borderId="7" xfId="0" applyFont="1" applyFill="1" applyBorder="1" applyAlignment="1">
      <alignment wrapText="1"/>
    </xf>
    <xf numFmtId="0" fontId="0" fillId="14" borderId="10" xfId="0" applyFont="1" applyFill="1" applyBorder="1" applyAlignment="1">
      <alignment wrapText="1"/>
    </xf>
    <xf numFmtId="0" fontId="3" fillId="14" borderId="5" xfId="0" applyFont="1" applyFill="1" applyBorder="1" applyAlignment="1">
      <alignment horizontal="left" vertical="center" wrapText="1"/>
    </xf>
    <xf numFmtId="0" fontId="3" fillId="2" borderId="5" xfId="0" applyFont="1" applyFill="1" applyBorder="1" applyAlignment="1">
      <alignment horizontal="left" vertical="center" wrapText="1"/>
    </xf>
    <xf numFmtId="0" fontId="0" fillId="2" borderId="7" xfId="0" applyFont="1" applyFill="1" applyBorder="1" applyAlignment="1">
      <alignment wrapText="1"/>
    </xf>
    <xf numFmtId="0" fontId="0" fillId="0" borderId="46" xfId="0" applyBorder="1" applyAlignment="1">
      <alignment horizontal="center"/>
    </xf>
    <xf numFmtId="0" fontId="0" fillId="0" borderId="47" xfId="0" applyFill="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14" borderId="17" xfId="0" applyFill="1" applyBorder="1" applyAlignment="1">
      <alignment horizontal="center"/>
    </xf>
    <xf numFmtId="0" fontId="0" fillId="2" borderId="18" xfId="0" applyFill="1" applyBorder="1" applyAlignment="1">
      <alignment horizontal="center"/>
    </xf>
    <xf numFmtId="0" fontId="0" fillId="8" borderId="18" xfId="0" applyFill="1" applyBorder="1" applyAlignment="1">
      <alignment horizontal="center"/>
    </xf>
    <xf numFmtId="0" fontId="0" fillId="6" borderId="18" xfId="0" applyFill="1" applyBorder="1" applyAlignment="1">
      <alignment horizontal="center"/>
    </xf>
    <xf numFmtId="0" fontId="0" fillId="12" borderId="19" xfId="0" applyFill="1" applyBorder="1" applyAlignment="1">
      <alignment horizontal="center"/>
    </xf>
    <xf numFmtId="0" fontId="6" fillId="0" borderId="0" xfId="0" applyFont="1"/>
    <xf numFmtId="0" fontId="0" fillId="0" borderId="0" xfId="0" applyFill="1" applyAlignment="1">
      <alignment vertical="top"/>
    </xf>
    <xf numFmtId="0" fontId="0" fillId="8" borderId="24" xfId="0" applyFont="1" applyFill="1" applyBorder="1" applyAlignment="1">
      <alignment horizontal="center" vertical="center"/>
    </xf>
    <xf numFmtId="0" fontId="0" fillId="8" borderId="49" xfId="0" applyFont="1" applyFill="1" applyBorder="1" applyAlignment="1">
      <alignment horizontal="center" vertical="center"/>
    </xf>
    <xf numFmtId="0" fontId="0" fillId="8" borderId="33" xfId="0" applyFont="1" applyFill="1" applyBorder="1" applyAlignment="1">
      <alignment horizontal="center" vertical="center"/>
    </xf>
    <xf numFmtId="0" fontId="0" fillId="7" borderId="12" xfId="0" applyFill="1" applyBorder="1" applyAlignment="1">
      <alignment horizontal="center" vertical="center" wrapText="1"/>
    </xf>
    <xf numFmtId="0" fontId="0" fillId="7" borderId="15" xfId="0" applyFill="1" applyBorder="1" applyAlignment="1">
      <alignment horizontal="center" vertical="center" wrapText="1"/>
    </xf>
    <xf numFmtId="0" fontId="0" fillId="7" borderId="28" xfId="0" applyFill="1" applyBorder="1" applyAlignment="1">
      <alignment horizontal="center" vertical="center" wrapText="1"/>
    </xf>
    <xf numFmtId="0" fontId="1" fillId="15" borderId="12" xfId="0" applyFont="1" applyFill="1" applyBorder="1" applyAlignment="1">
      <alignment horizontal="center"/>
    </xf>
    <xf numFmtId="0" fontId="0" fillId="21" borderId="24" xfId="0" applyFill="1" applyBorder="1" applyAlignment="1">
      <alignment horizontal="center" vertical="center"/>
    </xf>
    <xf numFmtId="0" fontId="0" fillId="21" borderId="33" xfId="0" applyFill="1" applyBorder="1" applyAlignment="1">
      <alignment horizontal="center" vertical="center"/>
    </xf>
    <xf numFmtId="0" fontId="1" fillId="22" borderId="17" xfId="0" applyFont="1" applyFill="1" applyBorder="1" applyAlignment="1">
      <alignment horizontal="center"/>
    </xf>
    <xf numFmtId="0" fontId="1" fillId="22" borderId="18" xfId="0" applyFont="1" applyFill="1" applyBorder="1" applyAlignment="1">
      <alignment horizontal="center"/>
    </xf>
    <xf numFmtId="0" fontId="0" fillId="0" borderId="50" xfId="0" applyBorder="1" applyAlignment="1">
      <alignment horizontal="center"/>
    </xf>
    <xf numFmtId="0" fontId="0" fillId="22" borderId="24" xfId="0" applyFill="1" applyBorder="1" applyAlignment="1">
      <alignment horizontal="center" vertical="center"/>
    </xf>
    <xf numFmtId="0" fontId="0" fillId="22" borderId="33" xfId="0" applyFill="1" applyBorder="1" applyAlignment="1">
      <alignment horizontal="center" vertical="center"/>
    </xf>
    <xf numFmtId="0" fontId="1" fillId="0" borderId="3" xfId="0" applyFont="1" applyFill="1" applyBorder="1" applyAlignment="1">
      <alignment vertical="top" wrapText="1"/>
    </xf>
    <xf numFmtId="0" fontId="1" fillId="0" borderId="6"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6" xfId="0" applyFill="1" applyBorder="1" applyAlignment="1">
      <alignment wrapText="1"/>
    </xf>
    <xf numFmtId="0" fontId="0" fillId="0" borderId="8" xfId="0" applyFill="1" applyBorder="1" applyAlignment="1">
      <alignment wrapText="1"/>
    </xf>
    <xf numFmtId="0" fontId="1" fillId="0" borderId="20" xfId="0" applyFont="1" applyFill="1" applyBorder="1" applyAlignment="1">
      <alignment horizontal="left" vertical="top" wrapText="1"/>
    </xf>
    <xf numFmtId="0" fontId="1" fillId="0" borderId="15" xfId="0" applyFont="1" applyFill="1" applyBorder="1" applyAlignment="1">
      <alignment vertical="top" wrapText="1"/>
    </xf>
    <xf numFmtId="0" fontId="0" fillId="0" borderId="21" xfId="0" applyFill="1" applyBorder="1" applyAlignment="1">
      <alignment vertical="top" wrapText="1"/>
    </xf>
    <xf numFmtId="0" fontId="0" fillId="0" borderId="5" xfId="0" applyFont="1" applyFill="1" applyBorder="1" applyAlignment="1">
      <alignment horizontal="left" vertical="center" wrapText="1"/>
    </xf>
    <xf numFmtId="0" fontId="0" fillId="0" borderId="7" xfId="0" applyFont="1" applyFill="1" applyBorder="1" applyAlignment="1">
      <alignment horizontal="left" vertical="center" wrapText="1"/>
    </xf>
    <xf numFmtId="0" fontId="3" fillId="0" borderId="7" xfId="0" applyFont="1" applyFill="1" applyBorder="1" applyAlignment="1">
      <alignment horizontal="left" vertical="center" wrapText="1"/>
    </xf>
    <xf numFmtId="0" fontId="0" fillId="0" borderId="7" xfId="0" applyFont="1" applyFill="1" applyBorder="1" applyAlignment="1">
      <alignment wrapText="1"/>
    </xf>
    <xf numFmtId="0" fontId="3" fillId="0" borderId="7" xfId="0" applyFont="1" applyFill="1" applyBorder="1" applyAlignment="1">
      <alignment wrapText="1"/>
    </xf>
    <xf numFmtId="0" fontId="0" fillId="0" borderId="7" xfId="0" applyFill="1" applyBorder="1" applyAlignment="1">
      <alignment wrapText="1"/>
    </xf>
    <xf numFmtId="0" fontId="0" fillId="0" borderId="10" xfId="0" applyFill="1" applyBorder="1" applyAlignment="1">
      <alignment wrapText="1"/>
    </xf>
    <xf numFmtId="0" fontId="1" fillId="0" borderId="22" xfId="0" applyFont="1" applyFill="1" applyBorder="1" applyAlignment="1">
      <alignment vertical="top" wrapText="1"/>
    </xf>
    <xf numFmtId="0" fontId="1" fillId="0" borderId="20" xfId="0" applyFont="1" applyFill="1" applyBorder="1" applyAlignment="1">
      <alignment vertical="top" wrapText="1"/>
    </xf>
    <xf numFmtId="0" fontId="0" fillId="0" borderId="14" xfId="0" applyFill="1" applyBorder="1" applyAlignment="1">
      <alignment vertical="top" wrapText="1"/>
    </xf>
    <xf numFmtId="0" fontId="0" fillId="0" borderId="15" xfId="0" applyFill="1" applyBorder="1" applyAlignment="1">
      <alignment vertical="top" wrapText="1"/>
    </xf>
    <xf numFmtId="0" fontId="0" fillId="0" borderId="23" xfId="0" applyFill="1" applyBorder="1" applyAlignment="1">
      <alignment vertical="top" wrapText="1"/>
    </xf>
    <xf numFmtId="0" fontId="0" fillId="0" borderId="10" xfId="0" applyFont="1" applyFill="1" applyBorder="1" applyAlignment="1">
      <alignment horizontal="left" vertical="center" wrapText="1"/>
    </xf>
    <xf numFmtId="0" fontId="5" fillId="0" borderId="7" xfId="1" applyFont="1" applyFill="1" applyBorder="1" applyAlignment="1">
      <alignment horizontal="left" vertical="center" wrapText="1"/>
    </xf>
    <xf numFmtId="0" fontId="3" fillId="0" borderId="10" xfId="0" applyFont="1" applyFill="1" applyBorder="1" applyAlignment="1">
      <alignment wrapText="1"/>
    </xf>
    <xf numFmtId="0" fontId="2" fillId="0" borderId="22" xfId="0" applyFont="1" applyFill="1" applyBorder="1" applyAlignment="1">
      <alignment vertical="top" wrapText="1"/>
    </xf>
    <xf numFmtId="0" fontId="2" fillId="0" borderId="20" xfId="0" applyFont="1" applyFill="1" applyBorder="1" applyAlignment="1">
      <alignment vertical="top" wrapText="1"/>
    </xf>
    <xf numFmtId="0" fontId="0" fillId="0" borderId="3" xfId="0" applyFont="1" applyFill="1" applyBorder="1" applyAlignment="1">
      <alignment vertical="top" wrapText="1"/>
    </xf>
    <xf numFmtId="0" fontId="0" fillId="0" borderId="4" xfId="0" applyFont="1" applyFill="1" applyBorder="1" applyAlignment="1">
      <alignment vertical="top" wrapText="1"/>
    </xf>
    <xf numFmtId="0" fontId="0" fillId="0" borderId="6" xfId="0" applyFill="1" applyBorder="1" applyAlignment="1">
      <alignment vertical="top"/>
    </xf>
    <xf numFmtId="0" fontId="0" fillId="0" borderId="2" xfId="0" applyFill="1" applyBorder="1" applyAlignment="1">
      <alignment vertical="top"/>
    </xf>
    <xf numFmtId="0" fontId="0" fillId="0" borderId="8" xfId="0" applyFill="1" applyBorder="1" applyAlignment="1">
      <alignment vertical="top"/>
    </xf>
    <xf numFmtId="0" fontId="0" fillId="0" borderId="9" xfId="0" applyFill="1" applyBorder="1" applyAlignment="1">
      <alignment vertical="top"/>
    </xf>
    <xf numFmtId="0" fontId="3" fillId="0" borderId="10" xfId="0" applyFont="1" applyFill="1" applyBorder="1" applyAlignment="1">
      <alignment horizontal="left" vertical="center" wrapText="1"/>
    </xf>
    <xf numFmtId="0" fontId="0" fillId="0" borderId="22" xfId="0" applyFont="1" applyFill="1" applyBorder="1" applyAlignment="1">
      <alignment vertical="top" wrapText="1"/>
    </xf>
    <xf numFmtId="0" fontId="0" fillId="0" borderId="20" xfId="0" applyFont="1" applyFill="1" applyBorder="1" applyAlignment="1">
      <alignment horizontal="left" vertical="top" wrapText="1"/>
    </xf>
    <xf numFmtId="0" fontId="0" fillId="0" borderId="14" xfId="0" applyFill="1" applyBorder="1" applyAlignment="1">
      <alignment vertical="top"/>
    </xf>
    <xf numFmtId="0" fontId="0" fillId="0" borderId="15" xfId="0" applyFill="1" applyBorder="1" applyAlignment="1">
      <alignment vertical="top"/>
    </xf>
    <xf numFmtId="0" fontId="0" fillId="0" borderId="23" xfId="0" applyFill="1" applyBorder="1" applyAlignment="1">
      <alignment vertical="top"/>
    </xf>
    <xf numFmtId="0" fontId="0" fillId="0" borderId="21" xfId="0" applyFill="1" applyBorder="1" applyAlignment="1">
      <alignment vertical="top"/>
    </xf>
    <xf numFmtId="0" fontId="0" fillId="0" borderId="11" xfId="0" applyFont="1" applyFill="1" applyBorder="1" applyAlignment="1">
      <alignment vertical="top" wrapText="1"/>
    </xf>
    <xf numFmtId="0" fontId="3" fillId="0" borderId="12" xfId="0" applyFont="1" applyFill="1" applyBorder="1" applyAlignment="1">
      <alignment horizontal="left" vertical="top" wrapText="1"/>
    </xf>
    <xf numFmtId="0" fontId="0" fillId="0" borderId="10" xfId="0" applyFont="1" applyFill="1" applyBorder="1" applyAlignment="1">
      <alignment wrapText="1"/>
    </xf>
    <xf numFmtId="0" fontId="0" fillId="0" borderId="6" xfId="0" applyFill="1" applyBorder="1" applyAlignment="1">
      <alignment vertical="top" wrapText="1"/>
    </xf>
    <xf numFmtId="0" fontId="0" fillId="0" borderId="2" xfId="0" applyFill="1" applyBorder="1" applyAlignment="1">
      <alignment vertical="top" wrapText="1"/>
    </xf>
    <xf numFmtId="0" fontId="0" fillId="0" borderId="8" xfId="0" applyFill="1" applyBorder="1" applyAlignment="1">
      <alignment vertical="top" wrapText="1"/>
    </xf>
    <xf numFmtId="0" fontId="0" fillId="0" borderId="9" xfId="0" applyFill="1" applyBorder="1" applyAlignment="1">
      <alignment vertical="top" wrapText="1"/>
    </xf>
    <xf numFmtId="0" fontId="0" fillId="0" borderId="7" xfId="0" applyFont="1" applyFill="1" applyBorder="1" applyAlignment="1">
      <alignment horizontal="left" vertical="top" wrapText="1"/>
    </xf>
    <xf numFmtId="0" fontId="3" fillId="0" borderId="4" xfId="0" applyFont="1" applyFill="1" applyBorder="1" applyAlignment="1">
      <alignment vertical="top" wrapText="1"/>
    </xf>
    <xf numFmtId="0" fontId="3" fillId="0" borderId="5" xfId="0" applyFont="1" applyFill="1" applyBorder="1" applyAlignment="1">
      <alignment horizontal="left" vertical="center" wrapText="1"/>
    </xf>
    <xf numFmtId="0" fontId="3" fillId="0" borderId="3" xfId="0" applyFont="1" applyFill="1" applyBorder="1" applyAlignment="1">
      <alignment vertical="top" wrapText="1"/>
    </xf>
    <xf numFmtId="0" fontId="3" fillId="0" borderId="6" xfId="0" applyFont="1" applyFill="1" applyBorder="1" applyAlignment="1">
      <alignment vertical="top" wrapText="1"/>
    </xf>
    <xf numFmtId="0" fontId="3" fillId="0" borderId="2" xfId="0" applyFont="1" applyFill="1" applyBorder="1" applyAlignment="1">
      <alignment vertical="top" wrapText="1"/>
    </xf>
    <xf numFmtId="0" fontId="0" fillId="0" borderId="8" xfId="0" applyFont="1" applyFill="1" applyBorder="1" applyAlignment="1">
      <alignment vertical="top"/>
    </xf>
    <xf numFmtId="0" fontId="0" fillId="0" borderId="9" xfId="0" applyFont="1" applyFill="1" applyBorder="1" applyAlignment="1">
      <alignment vertical="top"/>
    </xf>
    <xf numFmtId="0" fontId="0" fillId="0" borderId="6" xfId="0" applyFont="1" applyFill="1" applyBorder="1" applyAlignment="1">
      <alignment vertical="top"/>
    </xf>
    <xf numFmtId="0" fontId="0" fillId="0" borderId="2" xfId="0" applyFont="1" applyFill="1" applyBorder="1" applyAlignment="1">
      <alignment vertical="top"/>
    </xf>
    <xf numFmtId="0" fontId="0"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0" fillId="0" borderId="3" xfId="0" applyFill="1" applyBorder="1" applyAlignment="1">
      <alignment vertical="top" wrapText="1"/>
    </xf>
    <xf numFmtId="0" fontId="0" fillId="0" borderId="4" xfId="0" applyFill="1" applyBorder="1" applyAlignment="1">
      <alignment vertical="top" wrapText="1"/>
    </xf>
    <xf numFmtId="0" fontId="3" fillId="0" borderId="35" xfId="0" applyFont="1" applyFill="1" applyBorder="1" applyAlignment="1">
      <alignment horizontal="left" vertical="center" wrapText="1"/>
    </xf>
    <xf numFmtId="0" fontId="0" fillId="0" borderId="37" xfId="0" applyFont="1" applyFill="1" applyBorder="1" applyAlignment="1">
      <alignment wrapText="1"/>
    </xf>
    <xf numFmtId="0" fontId="3" fillId="0" borderId="4" xfId="0" applyFont="1" applyFill="1" applyBorder="1" applyAlignment="1">
      <alignment horizontal="left" vertical="top" wrapText="1"/>
    </xf>
    <xf numFmtId="0" fontId="3" fillId="0" borderId="37" xfId="0" applyFont="1" applyFill="1" applyBorder="1" applyAlignment="1">
      <alignment wrapText="1"/>
    </xf>
    <xf numFmtId="0" fontId="0" fillId="0" borderId="3" xfId="0" applyFont="1" applyFill="1" applyBorder="1" applyAlignment="1">
      <alignment vertical="center" wrapText="1"/>
    </xf>
    <xf numFmtId="0" fontId="3" fillId="0" borderId="4" xfId="0" applyFont="1" applyFill="1" applyBorder="1" applyAlignment="1">
      <alignment horizontal="left" vertical="center" wrapText="1"/>
    </xf>
    <xf numFmtId="0" fontId="0" fillId="0" borderId="6" xfId="0" applyFont="1" applyFill="1" applyBorder="1" applyAlignment="1">
      <alignment vertical="center" wrapText="1"/>
    </xf>
    <xf numFmtId="0" fontId="0" fillId="0" borderId="2" xfId="0" applyFont="1" applyFill="1" applyBorder="1" applyAlignment="1">
      <alignment wrapText="1"/>
    </xf>
    <xf numFmtId="0" fontId="0" fillId="0" borderId="6" xfId="0" applyFont="1" applyFill="1" applyBorder="1" applyAlignment="1">
      <alignment wrapText="1"/>
    </xf>
    <xf numFmtId="0" fontId="0" fillId="0" borderId="8" xfId="0" applyFont="1" applyFill="1" applyBorder="1" applyAlignment="1">
      <alignment wrapText="1"/>
    </xf>
    <xf numFmtId="0" fontId="0" fillId="0" borderId="9" xfId="0" applyFont="1" applyFill="1" applyBorder="1" applyAlignment="1">
      <alignment wrapText="1"/>
    </xf>
    <xf numFmtId="0" fontId="0" fillId="0" borderId="6" xfId="0" applyFill="1" applyBorder="1" applyAlignment="1"/>
    <xf numFmtId="0" fontId="0" fillId="0" borderId="2" xfId="0" applyFill="1" applyBorder="1" applyAlignment="1"/>
    <xf numFmtId="0" fontId="0" fillId="0" borderId="11" xfId="0" applyFill="1" applyBorder="1" applyAlignment="1"/>
    <xf numFmtId="0" fontId="0" fillId="0" borderId="12" xfId="0" applyFill="1" applyBorder="1" applyAlignment="1"/>
    <xf numFmtId="0" fontId="0" fillId="0" borderId="8" xfId="0" applyFill="1" applyBorder="1" applyAlignment="1"/>
    <xf numFmtId="0" fontId="0" fillId="0" borderId="9" xfId="0" applyFill="1" applyBorder="1" applyAlignment="1"/>
    <xf numFmtId="0" fontId="3" fillId="0" borderId="13" xfId="0" applyFont="1" applyFill="1" applyBorder="1" applyAlignment="1">
      <alignment horizontal="left" vertical="center" wrapText="1"/>
    </xf>
    <xf numFmtId="0" fontId="0" fillId="0" borderId="6" xfId="0" applyFont="1" applyFill="1" applyBorder="1" applyAlignment="1">
      <alignment vertical="top" wrapText="1"/>
    </xf>
    <xf numFmtId="0" fontId="0" fillId="0" borderId="8" xfId="0" applyFont="1" applyFill="1" applyBorder="1" applyAlignment="1">
      <alignment vertical="top" wrapText="1"/>
    </xf>
    <xf numFmtId="0" fontId="3" fillId="0" borderId="9" xfId="0" applyFont="1" applyFill="1" applyBorder="1" applyAlignment="1">
      <alignment vertical="top" wrapText="1"/>
    </xf>
    <xf numFmtId="0" fontId="0" fillId="0" borderId="2" xfId="0" applyFont="1" applyFill="1" applyBorder="1" applyAlignment="1">
      <alignment vertical="top" wrapText="1"/>
    </xf>
    <xf numFmtId="0" fontId="0" fillId="0" borderId="9" xfId="0" applyFont="1" applyFill="1" applyBorder="1" applyAlignment="1">
      <alignment vertical="top"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vertical="center" wrapText="1"/>
    </xf>
    <xf numFmtId="0" fontId="3" fillId="0" borderId="2" xfId="0" applyFont="1" applyFill="1" applyBorder="1" applyAlignment="1">
      <alignment vertical="center" wrapText="1"/>
    </xf>
    <xf numFmtId="0" fontId="0" fillId="0" borderId="7" xfId="0" applyFont="1" applyFill="1" applyBorder="1" applyAlignment="1"/>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0" fontId="0" fillId="0" borderId="10" xfId="0" applyFont="1" applyFill="1" applyBorder="1" applyAlignment="1"/>
    <xf numFmtId="0" fontId="0" fillId="23" borderId="2" xfId="0"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9300"/>
      <color rgb="FFFF8AD8"/>
      <color rgb="FFC88F57"/>
      <color rgb="FFE0C9E0"/>
      <color rgb="FFFFC1EE"/>
      <color rgb="FFD5FC79"/>
      <color rgb="FFFFFD78"/>
      <color rgb="FFFFFC00"/>
      <color rgb="FF73FDD6"/>
      <color rgb="FFFFD5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9</xdr:col>
      <xdr:colOff>136407</xdr:colOff>
      <xdr:row>6</xdr:row>
      <xdr:rowOff>4704</xdr:rowOff>
    </xdr:from>
    <xdr:to>
      <xdr:col>9</xdr:col>
      <xdr:colOff>766704</xdr:colOff>
      <xdr:row>6</xdr:row>
      <xdr:rowOff>4704</xdr:rowOff>
    </xdr:to>
    <xdr:cxnSp macro="">
      <xdr:nvCxnSpPr>
        <xdr:cNvPr id="3" name="Straight Arrow Connector 2">
          <a:extLst>
            <a:ext uri="{FF2B5EF4-FFF2-40B4-BE49-F238E27FC236}">
              <a16:creationId xmlns:a16="http://schemas.microsoft.com/office/drawing/2014/main" id="{99FCFECF-C923-654A-AD45-446BA797CAA5}"/>
            </a:ext>
          </a:extLst>
        </xdr:cNvPr>
        <xdr:cNvCxnSpPr/>
      </xdr:nvCxnSpPr>
      <xdr:spPr>
        <a:xfrm>
          <a:off x="10964333" y="1476963"/>
          <a:ext cx="630297" cy="0"/>
        </a:xfrm>
        <a:prstGeom prst="straightConnector1">
          <a:avLst/>
        </a:prstGeom>
        <a:ln w="5715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1B7B5-911E-F04F-8F45-242F26B1AA22}">
  <sheetPr>
    <tabColor theme="5" tint="-0.249977111117893"/>
  </sheetPr>
  <dimension ref="A1:S31"/>
  <sheetViews>
    <sheetView zoomScale="190" zoomScaleNormal="190" workbookViewId="0">
      <pane ySplit="3" topLeftCell="A4" activePane="bottomLeft" state="frozen"/>
      <selection pane="bottomLeft" activeCell="F94" sqref="F94"/>
    </sheetView>
  </sheetViews>
  <sheetFormatPr baseColWidth="10" defaultColWidth="11.1640625" defaultRowHeight="16" x14ac:dyDescent="0.2"/>
  <sheetData>
    <row r="1" spans="1:19" x14ac:dyDescent="0.2">
      <c r="A1" t="s">
        <v>270</v>
      </c>
    </row>
    <row r="3" spans="1:19" s="38" customFormat="1" ht="21" x14ac:dyDescent="0.25">
      <c r="A3" s="37" t="s">
        <v>4</v>
      </c>
    </row>
    <row r="4" spans="1:19" x14ac:dyDescent="0.2">
      <c r="A4" s="2" t="s">
        <v>245</v>
      </c>
      <c r="B4" s="3"/>
      <c r="C4" s="3"/>
      <c r="D4" s="3"/>
      <c r="E4" s="3"/>
      <c r="F4" s="3"/>
      <c r="G4" s="3"/>
      <c r="H4" s="3"/>
      <c r="I4" s="3"/>
      <c r="J4" s="3"/>
      <c r="K4" s="3"/>
      <c r="L4" s="3"/>
      <c r="M4" s="3"/>
      <c r="N4" s="3"/>
      <c r="O4" s="3"/>
      <c r="P4" s="3"/>
      <c r="Q4" s="3"/>
      <c r="R4" s="3"/>
      <c r="S4" s="3"/>
    </row>
    <row r="5" spans="1:19" x14ac:dyDescent="0.2">
      <c r="A5" s="3"/>
      <c r="B5" s="3"/>
      <c r="C5" s="3"/>
      <c r="D5" s="3"/>
      <c r="E5" s="3"/>
      <c r="F5" s="3"/>
      <c r="G5" s="3"/>
      <c r="H5" s="3"/>
      <c r="I5" s="3"/>
      <c r="J5" s="3"/>
      <c r="K5" s="3"/>
      <c r="L5" s="3"/>
      <c r="M5" s="3"/>
      <c r="N5" s="3"/>
      <c r="O5" s="3"/>
      <c r="P5" s="3"/>
      <c r="Q5" s="3"/>
      <c r="R5" s="3"/>
      <c r="S5" s="3"/>
    </row>
    <row r="6" spans="1:19" x14ac:dyDescent="0.2">
      <c r="A6" s="4" t="s">
        <v>228</v>
      </c>
      <c r="B6" s="3"/>
      <c r="C6" s="3"/>
      <c r="D6" s="3"/>
      <c r="E6" s="3"/>
      <c r="F6" s="3"/>
      <c r="G6" s="3"/>
      <c r="H6" s="3"/>
      <c r="I6" s="3"/>
      <c r="J6" s="3"/>
      <c r="K6" s="3"/>
      <c r="L6" s="3"/>
      <c r="M6" s="3"/>
      <c r="N6" s="3"/>
      <c r="O6" s="3"/>
      <c r="P6" s="3"/>
      <c r="Q6" s="3"/>
      <c r="R6" s="3"/>
      <c r="S6" s="3"/>
    </row>
    <row r="7" spans="1:19" x14ac:dyDescent="0.2">
      <c r="A7" s="5" t="s">
        <v>9</v>
      </c>
      <c r="B7" s="3"/>
      <c r="C7" s="3"/>
      <c r="D7" s="3"/>
      <c r="E7" s="3"/>
      <c r="F7" s="3"/>
      <c r="G7" s="3"/>
      <c r="H7" s="3"/>
      <c r="I7" s="3"/>
      <c r="J7" s="3"/>
      <c r="K7" s="3"/>
      <c r="L7" s="3"/>
      <c r="M7" s="3"/>
      <c r="N7" s="3"/>
      <c r="O7" s="3"/>
      <c r="P7" s="3"/>
      <c r="Q7" s="3"/>
      <c r="R7" s="3"/>
      <c r="S7" s="3"/>
    </row>
    <row r="8" spans="1:19" x14ac:dyDescent="0.2">
      <c r="A8" s="6" t="s">
        <v>10</v>
      </c>
      <c r="B8" s="3"/>
      <c r="C8" s="3"/>
      <c r="D8" s="3"/>
      <c r="E8" s="3"/>
      <c r="F8" s="3"/>
      <c r="G8" s="3"/>
      <c r="H8" s="3"/>
      <c r="I8" s="3"/>
      <c r="J8" s="3"/>
      <c r="K8" s="3"/>
      <c r="L8" s="3"/>
      <c r="M8" s="3"/>
      <c r="N8" s="3"/>
      <c r="O8" s="3"/>
      <c r="P8" s="3"/>
      <c r="Q8" s="3"/>
      <c r="R8" s="3"/>
      <c r="S8" s="3"/>
    </row>
    <row r="9" spans="1:19" x14ac:dyDescent="0.2">
      <c r="A9" s="7"/>
      <c r="B9" s="3"/>
      <c r="C9" s="3"/>
      <c r="D9" s="3"/>
      <c r="E9" s="3"/>
      <c r="F9" s="3"/>
      <c r="G9" s="3"/>
      <c r="H9" s="3"/>
      <c r="I9" s="3"/>
      <c r="J9" s="3"/>
      <c r="K9" s="3"/>
      <c r="L9" s="3"/>
      <c r="M9" s="3"/>
      <c r="N9" s="3"/>
      <c r="O9" s="3"/>
      <c r="P9" s="3"/>
      <c r="Q9" s="3"/>
      <c r="R9" s="3"/>
      <c r="S9" s="3"/>
    </row>
    <row r="10" spans="1:19" x14ac:dyDescent="0.2">
      <c r="A10" s="4" t="s">
        <v>0</v>
      </c>
      <c r="B10" s="3"/>
      <c r="C10" s="3"/>
      <c r="D10" s="3"/>
      <c r="E10" s="3"/>
      <c r="F10" s="3"/>
      <c r="G10" s="3"/>
      <c r="H10" s="3"/>
      <c r="I10" s="3"/>
      <c r="J10" s="3"/>
      <c r="K10" s="3"/>
      <c r="L10" s="3"/>
      <c r="M10" s="3"/>
      <c r="N10" s="3"/>
      <c r="O10" s="3"/>
      <c r="P10" s="3"/>
      <c r="Q10" s="3"/>
      <c r="R10" s="3"/>
      <c r="S10" s="3"/>
    </row>
    <row r="11" spans="1:19" x14ac:dyDescent="0.2">
      <c r="A11" s="5" t="s">
        <v>11</v>
      </c>
      <c r="B11" s="3"/>
      <c r="C11" s="3"/>
      <c r="D11" s="3"/>
      <c r="E11" s="3"/>
      <c r="F11" s="3"/>
      <c r="G11" s="3"/>
      <c r="H11" s="3"/>
      <c r="I11" s="3"/>
      <c r="J11" s="3"/>
      <c r="K11" s="3"/>
      <c r="L11" s="3"/>
      <c r="M11" s="3"/>
      <c r="N11" s="3"/>
      <c r="O11" s="3"/>
      <c r="P11" s="3"/>
      <c r="Q11" s="3"/>
      <c r="R11" s="3"/>
      <c r="S11" s="3"/>
    </row>
    <row r="12" spans="1:19" x14ac:dyDescent="0.2">
      <c r="A12" s="8"/>
      <c r="B12" s="3"/>
      <c r="C12" s="3"/>
      <c r="D12" s="3"/>
      <c r="E12" s="3"/>
      <c r="F12" s="3"/>
      <c r="G12" s="3"/>
      <c r="H12" s="3"/>
      <c r="I12" s="3"/>
      <c r="J12" s="3"/>
      <c r="K12" s="3"/>
      <c r="L12" s="3"/>
      <c r="M12" s="3"/>
      <c r="N12" s="3"/>
      <c r="O12" s="3"/>
      <c r="P12" s="3"/>
      <c r="Q12" s="3"/>
      <c r="R12" s="3"/>
      <c r="S12" s="3"/>
    </row>
    <row r="13" spans="1:19" x14ac:dyDescent="0.2">
      <c r="A13" s="4" t="s">
        <v>1</v>
      </c>
      <c r="B13" s="3"/>
      <c r="C13" s="3"/>
      <c r="D13" s="3"/>
      <c r="E13" s="3"/>
      <c r="F13" s="3"/>
      <c r="G13" s="3"/>
      <c r="H13" s="3"/>
      <c r="I13" s="3"/>
      <c r="J13" s="3"/>
      <c r="K13" s="3"/>
      <c r="L13" s="3"/>
      <c r="M13" s="3"/>
      <c r="N13" s="3"/>
      <c r="O13" s="3"/>
      <c r="P13" s="3"/>
      <c r="Q13" s="3"/>
      <c r="R13" s="3"/>
      <c r="S13" s="3"/>
    </row>
    <row r="14" spans="1:19" x14ac:dyDescent="0.2">
      <c r="A14" s="5" t="s">
        <v>12</v>
      </c>
      <c r="B14" s="3"/>
      <c r="C14" s="3"/>
      <c r="D14" s="3"/>
      <c r="E14" s="3"/>
      <c r="F14" s="3"/>
      <c r="G14" s="3"/>
      <c r="H14" s="3"/>
      <c r="I14" s="3"/>
      <c r="J14" s="3"/>
      <c r="K14" s="3"/>
      <c r="L14" s="3"/>
      <c r="M14" s="3"/>
      <c r="N14" s="3"/>
      <c r="O14" s="3"/>
      <c r="P14" s="3"/>
      <c r="Q14" s="3"/>
      <c r="R14" s="3"/>
      <c r="S14" s="3"/>
    </row>
    <row r="15" spans="1:19" x14ac:dyDescent="0.2">
      <c r="A15" s="5" t="s">
        <v>13</v>
      </c>
      <c r="B15" s="3"/>
      <c r="C15" s="3"/>
      <c r="D15" s="3"/>
      <c r="E15" s="3"/>
      <c r="F15" s="3"/>
      <c r="G15" s="3"/>
      <c r="H15" s="3"/>
      <c r="I15" s="3"/>
      <c r="J15" s="3"/>
      <c r="K15" s="3"/>
      <c r="L15" s="3"/>
      <c r="M15" s="3"/>
      <c r="N15" s="3"/>
      <c r="O15" s="3"/>
      <c r="P15" s="3"/>
      <c r="Q15" s="3"/>
      <c r="R15" s="3"/>
      <c r="S15" s="3"/>
    </row>
    <row r="16" spans="1:19" x14ac:dyDescent="0.2">
      <c r="A16" s="5" t="s">
        <v>14</v>
      </c>
      <c r="B16" s="3"/>
      <c r="C16" s="3"/>
      <c r="D16" s="3"/>
      <c r="E16" s="3"/>
      <c r="F16" s="3"/>
      <c r="G16" s="3"/>
      <c r="H16" s="3"/>
      <c r="I16" s="3"/>
      <c r="J16" s="3"/>
      <c r="K16" s="3"/>
      <c r="L16" s="3"/>
      <c r="M16" s="3"/>
      <c r="N16" s="3"/>
      <c r="O16" s="3"/>
      <c r="P16" s="3"/>
      <c r="Q16" s="3"/>
      <c r="R16" s="3"/>
      <c r="S16" s="3"/>
    </row>
    <row r="17" spans="1:19" x14ac:dyDescent="0.2">
      <c r="A17" s="7"/>
      <c r="B17" s="3"/>
      <c r="C17" s="3"/>
      <c r="D17" s="3"/>
      <c r="E17" s="3"/>
      <c r="F17" s="3"/>
      <c r="G17" s="3"/>
      <c r="H17" s="3"/>
      <c r="I17" s="3"/>
      <c r="J17" s="3"/>
      <c r="K17" s="3"/>
      <c r="L17" s="3"/>
      <c r="M17" s="3"/>
      <c r="N17" s="3"/>
      <c r="O17" s="3"/>
      <c r="P17" s="3"/>
      <c r="Q17" s="3"/>
      <c r="R17" s="3"/>
      <c r="S17" s="3"/>
    </row>
    <row r="18" spans="1:19" x14ac:dyDescent="0.2">
      <c r="A18" s="4" t="s">
        <v>2</v>
      </c>
      <c r="B18" s="3"/>
      <c r="C18" s="3"/>
      <c r="D18" s="3"/>
      <c r="E18" s="3"/>
      <c r="F18" s="3"/>
      <c r="G18" s="3"/>
      <c r="H18" s="3"/>
      <c r="I18" s="3"/>
      <c r="J18" s="3"/>
      <c r="K18" s="3"/>
      <c r="L18" s="3"/>
      <c r="M18" s="3"/>
      <c r="N18" s="3"/>
      <c r="O18" s="3"/>
      <c r="P18" s="3"/>
      <c r="Q18" s="3"/>
      <c r="R18" s="3"/>
      <c r="S18" s="3"/>
    </row>
    <row r="19" spans="1:19" x14ac:dyDescent="0.2">
      <c r="A19" s="6" t="s">
        <v>15</v>
      </c>
      <c r="B19" s="3"/>
      <c r="C19" s="3"/>
      <c r="D19" s="3"/>
      <c r="E19" s="3"/>
      <c r="F19" s="3"/>
      <c r="G19" s="3"/>
      <c r="H19" s="3"/>
      <c r="I19" s="3"/>
      <c r="J19" s="3"/>
      <c r="K19" s="3"/>
      <c r="L19" s="3"/>
      <c r="M19" s="3"/>
      <c r="N19" s="3"/>
      <c r="O19" s="3"/>
      <c r="P19" s="3"/>
      <c r="Q19" s="3"/>
      <c r="R19" s="3"/>
      <c r="S19" s="3"/>
    </row>
    <row r="20" spans="1:19" x14ac:dyDescent="0.2">
      <c r="A20" s="6" t="s">
        <v>16</v>
      </c>
      <c r="B20" s="3"/>
      <c r="C20" s="3"/>
      <c r="D20" s="3"/>
      <c r="E20" s="3"/>
      <c r="F20" s="3"/>
      <c r="G20" s="3"/>
      <c r="H20" s="3"/>
      <c r="I20" s="3"/>
      <c r="J20" s="3"/>
      <c r="K20" s="3"/>
      <c r="L20" s="3"/>
      <c r="M20" s="3"/>
      <c r="N20" s="3"/>
      <c r="O20" s="3"/>
      <c r="P20" s="3"/>
      <c r="Q20" s="3"/>
      <c r="R20" s="3"/>
      <c r="S20" s="3"/>
    </row>
    <row r="21" spans="1:19" x14ac:dyDescent="0.2">
      <c r="A21" s="5" t="s">
        <v>17</v>
      </c>
      <c r="B21" s="3"/>
      <c r="C21" s="3"/>
      <c r="D21" s="3"/>
      <c r="E21" s="3"/>
      <c r="F21" s="3"/>
      <c r="G21" s="3"/>
      <c r="H21" s="3"/>
      <c r="I21" s="3"/>
      <c r="J21" s="3"/>
      <c r="K21" s="3"/>
      <c r="L21" s="3"/>
      <c r="M21" s="3"/>
      <c r="N21" s="3"/>
      <c r="O21" s="3"/>
      <c r="P21" s="3"/>
      <c r="Q21" s="3"/>
      <c r="R21" s="3"/>
      <c r="S21" s="3"/>
    </row>
    <row r="22" spans="1:19" x14ac:dyDescent="0.2">
      <c r="A22" s="5" t="s">
        <v>18</v>
      </c>
      <c r="B22" s="3"/>
      <c r="C22" s="3"/>
      <c r="D22" s="3"/>
      <c r="E22" s="3"/>
      <c r="F22" s="3"/>
      <c r="G22" s="3"/>
      <c r="H22" s="3"/>
      <c r="I22" s="3"/>
      <c r="J22" s="3"/>
      <c r="K22" s="3"/>
      <c r="L22" s="3"/>
      <c r="M22" s="3"/>
      <c r="N22" s="3"/>
      <c r="O22" s="3"/>
      <c r="P22" s="3"/>
      <c r="Q22" s="3"/>
      <c r="R22" s="3"/>
      <c r="S22" s="3"/>
    </row>
    <row r="23" spans="1:19" x14ac:dyDescent="0.2">
      <c r="A23" s="5" t="s">
        <v>19</v>
      </c>
      <c r="B23" s="3"/>
      <c r="C23" s="3"/>
      <c r="D23" s="3"/>
      <c r="E23" s="3"/>
      <c r="F23" s="3"/>
      <c r="G23" s="3"/>
      <c r="H23" s="3"/>
      <c r="I23" s="3"/>
      <c r="J23" s="3"/>
      <c r="K23" s="3"/>
      <c r="L23" s="3"/>
      <c r="M23" s="3"/>
      <c r="N23" s="3"/>
      <c r="O23" s="3"/>
      <c r="P23" s="3"/>
      <c r="Q23" s="3"/>
      <c r="R23" s="3"/>
      <c r="S23" s="3"/>
    </row>
    <row r="24" spans="1:19" x14ac:dyDescent="0.2">
      <c r="A24" s="5" t="s">
        <v>20</v>
      </c>
      <c r="B24" s="3"/>
      <c r="C24" s="3"/>
      <c r="D24" s="3"/>
      <c r="E24" s="3"/>
      <c r="F24" s="3"/>
      <c r="G24" s="3"/>
      <c r="H24" s="3"/>
      <c r="I24" s="3"/>
      <c r="J24" s="3"/>
      <c r="K24" s="3"/>
      <c r="L24" s="3"/>
      <c r="M24" s="3"/>
      <c r="N24" s="3"/>
      <c r="O24" s="3"/>
      <c r="P24" s="3"/>
      <c r="Q24" s="3"/>
      <c r="R24" s="3"/>
      <c r="S24" s="3"/>
    </row>
    <row r="25" spans="1:19" x14ac:dyDescent="0.2">
      <c r="A25" s="7"/>
      <c r="B25" s="3"/>
      <c r="C25" s="3"/>
      <c r="D25" s="3"/>
      <c r="E25" s="3"/>
      <c r="F25" s="3"/>
      <c r="G25" s="3"/>
      <c r="H25" s="3"/>
      <c r="I25" s="3"/>
      <c r="J25" s="3"/>
      <c r="K25" s="3"/>
      <c r="L25" s="3"/>
      <c r="M25" s="3"/>
      <c r="N25" s="3"/>
      <c r="O25" s="3"/>
      <c r="P25" s="3"/>
      <c r="Q25" s="3"/>
      <c r="R25" s="3"/>
      <c r="S25" s="3"/>
    </row>
    <row r="26" spans="1:19" x14ac:dyDescent="0.2">
      <c r="A26" s="4" t="s">
        <v>3</v>
      </c>
      <c r="B26" s="3"/>
      <c r="C26" s="3"/>
      <c r="D26" s="3"/>
      <c r="E26" s="3"/>
      <c r="F26" s="3"/>
      <c r="G26" s="3"/>
      <c r="H26" s="3"/>
      <c r="I26" s="3"/>
      <c r="J26" s="3"/>
      <c r="K26" s="3"/>
      <c r="L26" s="3"/>
      <c r="M26" s="3"/>
      <c r="N26" s="3"/>
      <c r="O26" s="3"/>
      <c r="P26" s="3"/>
      <c r="Q26" s="3"/>
      <c r="R26" s="3"/>
      <c r="S26" s="3"/>
    </row>
    <row r="27" spans="1:19" x14ac:dyDescent="0.2">
      <c r="A27" s="6" t="s">
        <v>21</v>
      </c>
      <c r="B27" s="3"/>
      <c r="C27" s="3"/>
      <c r="D27" s="3"/>
      <c r="E27" s="3"/>
      <c r="F27" s="3"/>
      <c r="G27" s="3"/>
      <c r="H27" s="3"/>
      <c r="I27" s="3"/>
      <c r="J27" s="3"/>
      <c r="K27" s="3"/>
      <c r="L27" s="3"/>
      <c r="M27" s="3"/>
      <c r="N27" s="3"/>
      <c r="O27" s="3"/>
      <c r="P27" s="3"/>
      <c r="Q27" s="3"/>
      <c r="R27" s="3"/>
      <c r="S27" s="3"/>
    </row>
    <row r="28" spans="1:19" x14ac:dyDescent="0.2">
      <c r="A28" s="6" t="s">
        <v>22</v>
      </c>
      <c r="B28" s="3"/>
      <c r="C28" s="3"/>
      <c r="D28" s="3"/>
      <c r="E28" s="3"/>
      <c r="F28" s="3"/>
      <c r="G28" s="3"/>
      <c r="H28" s="3"/>
      <c r="I28" s="3"/>
      <c r="J28" s="3"/>
      <c r="K28" s="3"/>
      <c r="L28" s="3"/>
      <c r="M28" s="3"/>
      <c r="N28" s="3"/>
      <c r="O28" s="3"/>
      <c r="P28" s="3"/>
      <c r="Q28" s="3"/>
      <c r="R28" s="3"/>
      <c r="S28" s="3"/>
    </row>
    <row r="29" spans="1:19" x14ac:dyDescent="0.2">
      <c r="A29" s="6" t="s">
        <v>23</v>
      </c>
      <c r="B29" s="3"/>
      <c r="C29" s="3"/>
      <c r="D29" s="3"/>
      <c r="E29" s="3"/>
      <c r="F29" s="3"/>
      <c r="G29" s="3"/>
      <c r="H29" s="3"/>
      <c r="I29" s="3"/>
      <c r="J29" s="3"/>
      <c r="K29" s="3"/>
      <c r="L29" s="3"/>
      <c r="M29" s="3"/>
      <c r="N29" s="3"/>
      <c r="O29" s="3"/>
      <c r="P29" s="3"/>
      <c r="Q29" s="3"/>
      <c r="R29" s="3"/>
      <c r="S29" s="3"/>
    </row>
    <row r="30" spans="1:19" x14ac:dyDescent="0.2">
      <c r="A30" s="6" t="s">
        <v>24</v>
      </c>
      <c r="B30" s="3"/>
      <c r="C30" s="3"/>
      <c r="D30" s="3"/>
      <c r="E30" s="3"/>
      <c r="F30" s="3"/>
      <c r="G30" s="3"/>
      <c r="H30" s="3"/>
      <c r="I30" s="3"/>
      <c r="J30" s="3"/>
      <c r="K30" s="3"/>
      <c r="L30" s="3"/>
      <c r="M30" s="3"/>
      <c r="N30" s="3"/>
      <c r="O30" s="3"/>
      <c r="P30" s="3"/>
      <c r="Q30" s="3"/>
      <c r="R30" s="3"/>
      <c r="S30" s="3"/>
    </row>
    <row r="31" spans="1:19" x14ac:dyDescent="0.2">
      <c r="A31" s="3"/>
      <c r="B31" s="3"/>
      <c r="C31" s="3"/>
      <c r="D31" s="3"/>
      <c r="E31" s="3"/>
      <c r="F31" s="3"/>
      <c r="G31" s="3"/>
      <c r="H31" s="3"/>
      <c r="I31" s="3"/>
      <c r="J31" s="3"/>
      <c r="K31" s="3"/>
      <c r="L31" s="3"/>
      <c r="M31" s="3"/>
      <c r="N31" s="3"/>
      <c r="O31" s="3"/>
      <c r="P31" s="3"/>
      <c r="Q31" s="3"/>
      <c r="R31" s="3"/>
      <c r="S31" s="3"/>
    </row>
  </sheetData>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E6A8E-1062-0048-A312-268C9410EDA5}">
  <sheetPr>
    <tabColor theme="5" tint="-0.249977111117893"/>
  </sheetPr>
  <dimension ref="A1:Q20"/>
  <sheetViews>
    <sheetView topLeftCell="A7" zoomScale="260" zoomScaleNormal="260" workbookViewId="0">
      <selection activeCell="C8" sqref="C8:C10"/>
    </sheetView>
  </sheetViews>
  <sheetFormatPr baseColWidth="10" defaultColWidth="11.1640625" defaultRowHeight="16" x14ac:dyDescent="0.2"/>
  <cols>
    <col min="1" max="1" width="44.33203125" style="36" customWidth="1"/>
    <col min="2" max="2" width="61.33203125" style="36" customWidth="1"/>
    <col min="3" max="3" width="12.33203125" style="36" customWidth="1"/>
    <col min="4" max="4" width="16.6640625" style="36" customWidth="1"/>
    <col min="5" max="16384" width="11.1640625" style="36"/>
  </cols>
  <sheetData>
    <row r="1" spans="1:17" x14ac:dyDescent="0.2">
      <c r="A1" t="s">
        <v>270</v>
      </c>
    </row>
    <row r="3" spans="1:17" s="40" customFormat="1" ht="21" x14ac:dyDescent="0.2">
      <c r="A3" s="39" t="s">
        <v>25</v>
      </c>
    </row>
    <row r="4" spans="1:17" x14ac:dyDescent="0.2">
      <c r="A4" s="29"/>
      <c r="B4" s="29"/>
      <c r="C4" s="29"/>
      <c r="D4" s="29"/>
      <c r="E4" s="29"/>
      <c r="F4" s="29"/>
      <c r="G4" s="29"/>
      <c r="H4" s="29"/>
      <c r="I4" s="29"/>
      <c r="J4" s="29"/>
      <c r="K4" s="29"/>
      <c r="L4" s="29"/>
      <c r="M4" s="29"/>
      <c r="N4" s="29"/>
      <c r="O4" s="29"/>
      <c r="P4" s="29"/>
      <c r="Q4" s="29"/>
    </row>
    <row r="5" spans="1:17" ht="67" customHeight="1" x14ac:dyDescent="0.2">
      <c r="A5" s="71" t="s">
        <v>26</v>
      </c>
      <c r="B5" s="29"/>
      <c r="C5" s="29"/>
      <c r="D5" s="29"/>
      <c r="E5" s="29"/>
      <c r="F5" s="29"/>
      <c r="G5" s="29"/>
      <c r="H5" s="29"/>
      <c r="I5" s="29"/>
      <c r="J5" s="29"/>
      <c r="K5" s="29"/>
      <c r="L5" s="29"/>
      <c r="M5" s="29"/>
      <c r="N5" s="29"/>
      <c r="O5" s="29"/>
      <c r="P5" s="29"/>
      <c r="Q5" s="29"/>
    </row>
    <row r="6" spans="1:17" ht="71" customHeight="1" x14ac:dyDescent="0.2">
      <c r="A6" s="72" t="s">
        <v>229</v>
      </c>
      <c r="B6" s="29"/>
      <c r="C6" s="29"/>
      <c r="D6" s="29"/>
      <c r="E6" s="29"/>
      <c r="F6" s="29"/>
      <c r="G6" s="29"/>
      <c r="H6" s="29"/>
      <c r="I6" s="29"/>
      <c r="J6" s="29"/>
      <c r="K6" s="29"/>
      <c r="L6" s="29"/>
      <c r="M6" s="29"/>
      <c r="N6" s="29"/>
      <c r="O6" s="29"/>
      <c r="P6" s="29"/>
      <c r="Q6" s="29"/>
    </row>
    <row r="7" spans="1:17" ht="104" customHeight="1" thickBot="1" x14ac:dyDescent="0.25">
      <c r="A7" s="73" t="s">
        <v>27</v>
      </c>
      <c r="B7" s="29"/>
      <c r="C7" s="29"/>
      <c r="D7" s="29"/>
      <c r="E7" s="29"/>
      <c r="F7" s="29"/>
      <c r="G7" s="29"/>
      <c r="H7" s="29"/>
      <c r="I7" s="29"/>
      <c r="J7" s="29"/>
      <c r="K7" s="29"/>
      <c r="L7" s="29"/>
      <c r="M7" s="29"/>
      <c r="N7" s="29"/>
      <c r="O7" s="29"/>
      <c r="P7" s="29"/>
      <c r="Q7" s="29"/>
    </row>
    <row r="8" spans="1:17" x14ac:dyDescent="0.2">
      <c r="A8" s="29"/>
      <c r="B8" s="29"/>
      <c r="C8" s="250" t="s">
        <v>295</v>
      </c>
      <c r="D8" s="243" t="s">
        <v>235</v>
      </c>
      <c r="E8" s="239" t="s">
        <v>236</v>
      </c>
      <c r="F8" s="29"/>
      <c r="G8" s="29"/>
      <c r="H8" s="29"/>
      <c r="I8" s="29"/>
      <c r="J8" s="29"/>
      <c r="K8" s="29"/>
      <c r="L8" s="29"/>
      <c r="M8" s="29"/>
      <c r="N8" s="29"/>
      <c r="O8" s="29"/>
      <c r="P8" s="29"/>
      <c r="Q8" s="29"/>
    </row>
    <row r="9" spans="1:17" x14ac:dyDescent="0.2">
      <c r="A9" s="76" t="s">
        <v>248</v>
      </c>
      <c r="B9" s="29"/>
      <c r="C9" s="251"/>
      <c r="D9" s="244" t="s">
        <v>247</v>
      </c>
      <c r="E9" s="240" t="s">
        <v>243</v>
      </c>
      <c r="F9" s="29"/>
      <c r="G9" s="29"/>
      <c r="H9" s="29"/>
      <c r="I9" s="29"/>
      <c r="J9" s="29"/>
      <c r="K9" s="29"/>
      <c r="L9" s="29"/>
      <c r="M9" s="29"/>
      <c r="N9" s="29"/>
      <c r="O9" s="29"/>
      <c r="P9" s="29"/>
      <c r="Q9" s="29"/>
    </row>
    <row r="10" spans="1:17" ht="17" thickBot="1" x14ac:dyDescent="0.25">
      <c r="A10" s="70" t="s">
        <v>249</v>
      </c>
      <c r="B10" t="s">
        <v>259</v>
      </c>
      <c r="C10" s="252"/>
      <c r="D10" s="245" t="s">
        <v>308</v>
      </c>
      <c r="E10" s="240" t="s">
        <v>242</v>
      </c>
      <c r="F10" s="29"/>
      <c r="G10" s="29"/>
      <c r="H10" s="29"/>
      <c r="I10" s="29"/>
      <c r="J10" s="29"/>
      <c r="K10" s="29"/>
      <c r="L10" s="29"/>
      <c r="M10" s="29"/>
      <c r="N10" s="29"/>
      <c r="O10" s="29"/>
      <c r="P10" s="29"/>
      <c r="Q10" s="29"/>
    </row>
    <row r="11" spans="1:17" x14ac:dyDescent="0.2">
      <c r="A11" s="124" t="s">
        <v>250</v>
      </c>
      <c r="B11" t="s">
        <v>260</v>
      </c>
      <c r="C11" s="29"/>
      <c r="D11" s="246" t="s">
        <v>233</v>
      </c>
      <c r="E11" s="241" t="s">
        <v>231</v>
      </c>
      <c r="F11" s="29"/>
      <c r="G11" s="29"/>
      <c r="H11" s="29"/>
      <c r="I11" s="29"/>
      <c r="J11" s="29"/>
      <c r="K11" s="29"/>
      <c r="L11" s="29"/>
      <c r="M11" s="29"/>
      <c r="N11" s="29"/>
      <c r="O11" s="29"/>
      <c r="P11" s="29"/>
      <c r="Q11" s="29"/>
    </row>
    <row r="12" spans="1:17" ht="17" thickBot="1" x14ac:dyDescent="0.25">
      <c r="A12" s="70" t="s">
        <v>251</v>
      </c>
      <c r="B12" s="42" t="s">
        <v>261</v>
      </c>
      <c r="C12" s="29"/>
      <c r="D12" s="247" t="s">
        <v>234</v>
      </c>
      <c r="E12" s="242" t="s">
        <v>232</v>
      </c>
      <c r="F12" s="29"/>
      <c r="G12" s="29"/>
      <c r="H12" s="29"/>
      <c r="I12" s="29"/>
      <c r="J12" s="29"/>
      <c r="K12" s="29"/>
      <c r="L12" s="29"/>
      <c r="M12" s="29"/>
      <c r="N12" s="29"/>
      <c r="O12" s="29"/>
      <c r="P12" s="29"/>
      <c r="Q12" s="29"/>
    </row>
    <row r="13" spans="1:17" x14ac:dyDescent="0.2">
      <c r="A13" s="124" t="s">
        <v>252</v>
      </c>
      <c r="B13" s="42" t="s">
        <v>262</v>
      </c>
      <c r="C13" s="29"/>
      <c r="D13" s="87"/>
      <c r="E13" s="87"/>
      <c r="F13" s="29"/>
      <c r="G13" s="29"/>
      <c r="H13" s="29"/>
      <c r="I13" s="29"/>
      <c r="J13" s="29"/>
      <c r="K13" s="29"/>
      <c r="L13" s="29"/>
      <c r="M13" s="29"/>
      <c r="N13" s="29"/>
      <c r="O13" s="29"/>
      <c r="P13" s="29"/>
      <c r="Q13" s="29"/>
    </row>
    <row r="14" spans="1:17" x14ac:dyDescent="0.2">
      <c r="A14" s="124" t="s">
        <v>253</v>
      </c>
      <c r="B14" s="42" t="s">
        <v>263</v>
      </c>
      <c r="C14" s="29"/>
      <c r="D14" s="87"/>
      <c r="E14" s="87"/>
      <c r="F14" s="29"/>
      <c r="G14" s="29"/>
      <c r="H14" s="29"/>
      <c r="I14" s="29"/>
      <c r="J14" s="29"/>
      <c r="K14" s="29"/>
      <c r="L14" s="29"/>
      <c r="M14" s="29"/>
      <c r="N14" s="29"/>
      <c r="O14" s="29"/>
      <c r="P14" s="29"/>
      <c r="Q14" s="29"/>
    </row>
    <row r="15" spans="1:17" x14ac:dyDescent="0.2">
      <c r="A15" s="70" t="s">
        <v>254</v>
      </c>
      <c r="B15" t="s">
        <v>264</v>
      </c>
      <c r="D15" s="88"/>
      <c r="E15" s="88"/>
    </row>
    <row r="16" spans="1:17" ht="17" x14ac:dyDescent="0.2">
      <c r="A16" s="70" t="s">
        <v>255</v>
      </c>
      <c r="B16" s="1" t="s">
        <v>265</v>
      </c>
    </row>
    <row r="17" spans="1:2" x14ac:dyDescent="0.2">
      <c r="A17" s="70" t="s">
        <v>256</v>
      </c>
      <c r="B17" t="s">
        <v>266</v>
      </c>
    </row>
    <row r="18" spans="1:2" x14ac:dyDescent="0.2">
      <c r="A18" s="70" t="s">
        <v>257</v>
      </c>
      <c r="B18" t="s">
        <v>267</v>
      </c>
    </row>
    <row r="19" spans="1:2" x14ac:dyDescent="0.2">
      <c r="A19" s="70" t="s">
        <v>258</v>
      </c>
      <c r="B19" t="s">
        <v>268</v>
      </c>
    </row>
    <row r="20" spans="1:2" x14ac:dyDescent="0.2">
      <c r="A20" s="249" t="s">
        <v>309</v>
      </c>
      <c r="B20" s="36" t="s">
        <v>263</v>
      </c>
    </row>
  </sheetData>
  <mergeCells count="1">
    <mergeCell ref="C8:C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FA708-A0EA-A748-9265-8C0412A397C5}">
  <sheetPr>
    <tabColor theme="9" tint="-0.249977111117893"/>
  </sheetPr>
  <dimension ref="A1:Z61"/>
  <sheetViews>
    <sheetView zoomScale="190" zoomScaleNormal="190" workbookViewId="0">
      <pane ySplit="3" topLeftCell="A4" activePane="bottomLeft" state="frozen"/>
      <selection pane="bottomLeft" activeCell="C15" sqref="C15"/>
    </sheetView>
  </sheetViews>
  <sheetFormatPr baseColWidth="10" defaultColWidth="11.1640625" defaultRowHeight="16" x14ac:dyDescent="0.2"/>
  <cols>
    <col min="1" max="1" width="19.1640625" customWidth="1"/>
    <col min="2" max="2" width="17.1640625" customWidth="1"/>
    <col min="3" max="3" width="92.83203125" customWidth="1"/>
    <col min="4" max="4" width="13.5" customWidth="1"/>
    <col min="14" max="14" width="6.83203125" customWidth="1"/>
    <col min="15" max="15" width="11.6640625" bestFit="1" customWidth="1"/>
    <col min="16" max="16" width="11.6640625" customWidth="1"/>
    <col min="24" max="24" width="14.1640625" customWidth="1"/>
  </cols>
  <sheetData>
    <row r="1" spans="1:26" x14ac:dyDescent="0.2">
      <c r="A1" t="s">
        <v>270</v>
      </c>
    </row>
    <row r="3" spans="1:26" s="38" customFormat="1" ht="21" x14ac:dyDescent="0.25">
      <c r="A3" s="41" t="s">
        <v>5</v>
      </c>
    </row>
    <row r="4" spans="1:26" x14ac:dyDescent="0.2">
      <c r="A4" s="5" t="s">
        <v>9</v>
      </c>
      <c r="B4" s="3"/>
      <c r="C4" s="3"/>
      <c r="D4" s="3"/>
      <c r="E4" s="3"/>
      <c r="F4" s="3"/>
    </row>
    <row r="5" spans="1:26" x14ac:dyDescent="0.2">
      <c r="A5" s="6" t="s">
        <v>10</v>
      </c>
      <c r="B5" s="3"/>
      <c r="C5" s="3"/>
      <c r="D5" s="3"/>
      <c r="E5" s="3"/>
      <c r="F5" s="3"/>
    </row>
    <row r="6" spans="1:26" ht="22" thickBot="1" x14ac:dyDescent="0.3">
      <c r="A6" s="6"/>
      <c r="B6" s="3"/>
      <c r="C6" s="3"/>
      <c r="D6" s="74" t="s">
        <v>241</v>
      </c>
      <c r="E6" s="3"/>
      <c r="F6" s="3"/>
    </row>
    <row r="7" spans="1:26" ht="16" customHeight="1" thickBot="1" x14ac:dyDescent="0.25">
      <c r="A7" s="20" t="s">
        <v>6</v>
      </c>
      <c r="B7" s="21" t="s">
        <v>7</v>
      </c>
      <c r="C7" s="22" t="s">
        <v>8</v>
      </c>
      <c r="D7" s="10"/>
      <c r="E7" s="25" t="s">
        <v>28</v>
      </c>
      <c r="F7" s="25" t="s">
        <v>28</v>
      </c>
      <c r="G7" s="25" t="s">
        <v>28</v>
      </c>
      <c r="H7" s="25" t="s">
        <v>28</v>
      </c>
      <c r="I7" s="25" t="s">
        <v>28</v>
      </c>
      <c r="J7" s="43" t="s">
        <v>28</v>
      </c>
      <c r="K7" s="25" t="s">
        <v>28</v>
      </c>
      <c r="L7" s="25" t="s">
        <v>28</v>
      </c>
      <c r="M7" s="50" t="s">
        <v>28</v>
      </c>
      <c r="N7" s="25" t="s">
        <v>271</v>
      </c>
      <c r="O7" s="25" t="s">
        <v>272</v>
      </c>
    </row>
    <row r="8" spans="1:26" ht="79" customHeight="1" x14ac:dyDescent="0.2">
      <c r="A8" s="287" t="s">
        <v>33</v>
      </c>
      <c r="B8" s="288" t="s">
        <v>32</v>
      </c>
      <c r="C8" s="216" t="s">
        <v>37</v>
      </c>
      <c r="D8" s="9"/>
      <c r="E8" s="80">
        <v>1</v>
      </c>
      <c r="F8" s="81">
        <v>1</v>
      </c>
      <c r="G8" s="81">
        <v>1</v>
      </c>
      <c r="H8" s="81">
        <v>1</v>
      </c>
      <c r="I8" s="81">
        <v>1</v>
      </c>
      <c r="J8" s="94">
        <v>1</v>
      </c>
      <c r="K8" s="81">
        <v>1</v>
      </c>
      <c r="L8" s="81">
        <v>1</v>
      </c>
      <c r="M8" s="125">
        <v>2</v>
      </c>
      <c r="N8" s="129">
        <f t="shared" ref="N8:N18" si="0">SUM(E8:M8)</f>
        <v>10</v>
      </c>
      <c r="O8" s="130">
        <f t="shared" ref="O8:O18" si="1">N8/9</f>
        <v>1.1111111111111112</v>
      </c>
      <c r="P8" s="68"/>
      <c r="Q8" s="70"/>
    </row>
    <row r="9" spans="1:26" ht="17" x14ac:dyDescent="0.2">
      <c r="A9" s="281"/>
      <c r="B9" s="282"/>
      <c r="C9" s="273" t="s">
        <v>38</v>
      </c>
      <c r="D9" s="9"/>
      <c r="E9" s="83">
        <v>2</v>
      </c>
      <c r="F9" s="78">
        <v>2</v>
      </c>
      <c r="G9" s="78">
        <v>2</v>
      </c>
      <c r="H9" s="78">
        <v>2</v>
      </c>
      <c r="I9" s="78">
        <v>2</v>
      </c>
      <c r="J9" s="95">
        <v>1</v>
      </c>
      <c r="K9" s="78">
        <v>1</v>
      </c>
      <c r="L9" s="78">
        <v>1</v>
      </c>
      <c r="M9" s="126">
        <v>2</v>
      </c>
      <c r="N9" s="131">
        <f t="shared" si="0"/>
        <v>15</v>
      </c>
      <c r="O9" s="132">
        <f>N9/9</f>
        <v>1.6666666666666667</v>
      </c>
      <c r="P9" s="68"/>
      <c r="Q9" s="70"/>
    </row>
    <row r="10" spans="1:26" ht="32" customHeight="1" x14ac:dyDescent="0.2">
      <c r="A10" s="281"/>
      <c r="B10" s="282"/>
      <c r="C10" s="273" t="s">
        <v>39</v>
      </c>
      <c r="D10" s="9"/>
      <c r="E10" s="83">
        <v>1</v>
      </c>
      <c r="F10" s="78">
        <v>1</v>
      </c>
      <c r="G10" s="78">
        <v>2</v>
      </c>
      <c r="H10" s="78">
        <v>1</v>
      </c>
      <c r="I10" s="78">
        <v>3</v>
      </c>
      <c r="J10" s="95">
        <v>1</v>
      </c>
      <c r="K10" s="78">
        <v>3</v>
      </c>
      <c r="L10" s="78">
        <v>3</v>
      </c>
      <c r="M10" s="126">
        <v>1</v>
      </c>
      <c r="N10" s="131">
        <f t="shared" si="0"/>
        <v>16</v>
      </c>
      <c r="O10" s="133">
        <f t="shared" si="1"/>
        <v>1.7777777777777777</v>
      </c>
      <c r="P10" s="68"/>
      <c r="Q10" s="70"/>
      <c r="W10" s="90"/>
      <c r="X10" s="90"/>
      <c r="Y10" s="90"/>
      <c r="Z10" s="90"/>
    </row>
    <row r="11" spans="1:26" ht="17" customHeight="1" x14ac:dyDescent="0.2">
      <c r="A11" s="281"/>
      <c r="B11" s="282"/>
      <c r="C11" s="217" t="s">
        <v>292</v>
      </c>
      <c r="D11" s="9"/>
      <c r="E11" s="83">
        <v>1</v>
      </c>
      <c r="F11" s="78">
        <v>1</v>
      </c>
      <c r="G11" s="78">
        <v>2</v>
      </c>
      <c r="H11" s="78">
        <v>2</v>
      </c>
      <c r="I11" s="78">
        <v>1</v>
      </c>
      <c r="J11" s="95">
        <v>1</v>
      </c>
      <c r="K11" s="78">
        <v>1</v>
      </c>
      <c r="L11" s="78">
        <v>1</v>
      </c>
      <c r="M11" s="126">
        <v>1</v>
      </c>
      <c r="N11" s="131">
        <f t="shared" si="0"/>
        <v>11</v>
      </c>
      <c r="O11" s="134">
        <f t="shared" si="1"/>
        <v>1.2222222222222223</v>
      </c>
      <c r="P11" s="68"/>
      <c r="Q11" s="70"/>
      <c r="W11" s="90"/>
      <c r="X11" s="90"/>
      <c r="Y11" s="90"/>
      <c r="Z11" s="90"/>
    </row>
    <row r="12" spans="1:26" ht="17" x14ac:dyDescent="0.2">
      <c r="A12" s="281"/>
      <c r="B12" s="282"/>
      <c r="C12" s="273" t="s">
        <v>40</v>
      </c>
      <c r="D12" s="9"/>
      <c r="E12" s="83">
        <v>1</v>
      </c>
      <c r="F12" s="78">
        <v>1</v>
      </c>
      <c r="G12" s="78">
        <v>2</v>
      </c>
      <c r="H12" s="78">
        <v>1</v>
      </c>
      <c r="I12" s="78">
        <v>2</v>
      </c>
      <c r="J12" s="95">
        <v>1</v>
      </c>
      <c r="K12" s="78">
        <v>3</v>
      </c>
      <c r="L12" s="78">
        <v>3</v>
      </c>
      <c r="M12" s="126">
        <v>2</v>
      </c>
      <c r="N12" s="131">
        <f t="shared" si="0"/>
        <v>16</v>
      </c>
      <c r="O12" s="133">
        <f t="shared" si="1"/>
        <v>1.7777777777777777</v>
      </c>
      <c r="P12" s="68"/>
      <c r="Q12" s="70"/>
      <c r="W12" s="90"/>
      <c r="X12" s="87"/>
      <c r="Y12" s="89"/>
      <c r="Z12" s="90"/>
    </row>
    <row r="13" spans="1:26" ht="17" x14ac:dyDescent="0.2">
      <c r="A13" s="281"/>
      <c r="B13" s="282"/>
      <c r="C13" s="275" t="s">
        <v>41</v>
      </c>
      <c r="D13" s="9"/>
      <c r="E13" s="83">
        <v>1</v>
      </c>
      <c r="F13" s="78">
        <v>2</v>
      </c>
      <c r="G13" s="78">
        <v>3</v>
      </c>
      <c r="H13" s="78">
        <v>2</v>
      </c>
      <c r="I13" s="78">
        <v>3</v>
      </c>
      <c r="J13" s="95">
        <v>1</v>
      </c>
      <c r="K13" s="78">
        <v>2</v>
      </c>
      <c r="L13" s="78">
        <v>2</v>
      </c>
      <c r="M13" s="126">
        <v>3</v>
      </c>
      <c r="N13" s="131">
        <f t="shared" si="0"/>
        <v>19</v>
      </c>
      <c r="O13" s="133">
        <f t="shared" si="1"/>
        <v>2.1111111111111112</v>
      </c>
      <c r="P13" s="68"/>
      <c r="Q13" s="70"/>
      <c r="W13" s="90"/>
      <c r="X13" s="87"/>
      <c r="Y13" s="89"/>
      <c r="Z13" s="90"/>
    </row>
    <row r="14" spans="1:26" ht="34" x14ac:dyDescent="0.2">
      <c r="A14" s="281"/>
      <c r="B14" s="282"/>
      <c r="C14" s="273" t="s">
        <v>42</v>
      </c>
      <c r="D14" s="9"/>
      <c r="E14" s="83">
        <v>2</v>
      </c>
      <c r="F14" s="78">
        <v>1</v>
      </c>
      <c r="G14" s="78">
        <v>3</v>
      </c>
      <c r="H14" s="78">
        <v>2</v>
      </c>
      <c r="I14" s="78">
        <v>2</v>
      </c>
      <c r="J14" s="95">
        <v>1</v>
      </c>
      <c r="K14" s="78">
        <v>3</v>
      </c>
      <c r="L14" s="78">
        <v>3</v>
      </c>
      <c r="M14" s="126">
        <v>2</v>
      </c>
      <c r="N14" s="131">
        <f t="shared" si="0"/>
        <v>19</v>
      </c>
      <c r="O14" s="133">
        <f t="shared" si="1"/>
        <v>2.1111111111111112</v>
      </c>
      <c r="P14" s="68"/>
      <c r="Q14" s="70"/>
      <c r="W14" s="90"/>
      <c r="X14" s="90"/>
      <c r="Y14" s="90"/>
      <c r="Z14" s="90"/>
    </row>
    <row r="15" spans="1:26" ht="34" x14ac:dyDescent="0.2">
      <c r="A15" s="281"/>
      <c r="B15" s="282"/>
      <c r="C15" s="219" t="s">
        <v>43</v>
      </c>
      <c r="D15" s="9"/>
      <c r="E15" s="83">
        <v>2</v>
      </c>
      <c r="F15" s="78">
        <v>1</v>
      </c>
      <c r="G15" s="78">
        <v>3</v>
      </c>
      <c r="H15" s="78">
        <v>1</v>
      </c>
      <c r="I15" s="78">
        <v>1</v>
      </c>
      <c r="J15" s="95">
        <v>1</v>
      </c>
      <c r="K15" s="78">
        <v>1</v>
      </c>
      <c r="L15" s="78">
        <v>1</v>
      </c>
      <c r="M15" s="126">
        <v>2</v>
      </c>
      <c r="N15" s="131">
        <f t="shared" si="0"/>
        <v>13</v>
      </c>
      <c r="O15" s="135">
        <f t="shared" si="1"/>
        <v>1.4444444444444444</v>
      </c>
      <c r="P15" s="68"/>
      <c r="Q15" s="70"/>
      <c r="W15" s="90"/>
      <c r="X15" s="90"/>
      <c r="Y15" s="90"/>
      <c r="Z15" s="90"/>
    </row>
    <row r="16" spans="1:26" ht="51" x14ac:dyDescent="0.2">
      <c r="A16" s="281"/>
      <c r="B16" s="282"/>
      <c r="C16" s="219" t="s">
        <v>44</v>
      </c>
      <c r="D16" s="9"/>
      <c r="E16" s="83">
        <v>3</v>
      </c>
      <c r="F16" s="78">
        <v>1</v>
      </c>
      <c r="G16" s="78">
        <v>1</v>
      </c>
      <c r="H16" s="78">
        <v>1</v>
      </c>
      <c r="I16" s="78">
        <v>1</v>
      </c>
      <c r="J16" s="95">
        <v>1</v>
      </c>
      <c r="K16" s="78">
        <v>2</v>
      </c>
      <c r="L16" s="78">
        <v>2</v>
      </c>
      <c r="M16" s="126">
        <v>1</v>
      </c>
      <c r="N16" s="131">
        <f t="shared" si="0"/>
        <v>13</v>
      </c>
      <c r="O16" s="135">
        <f t="shared" si="1"/>
        <v>1.4444444444444444</v>
      </c>
      <c r="P16" s="68"/>
      <c r="Q16" s="70"/>
      <c r="W16" s="90"/>
      <c r="X16" s="90"/>
      <c r="Y16" s="90"/>
      <c r="Z16" s="90"/>
    </row>
    <row r="17" spans="1:26" ht="34" x14ac:dyDescent="0.2">
      <c r="A17" s="281"/>
      <c r="B17" s="282"/>
      <c r="C17" s="285" t="s">
        <v>45</v>
      </c>
      <c r="D17" s="215" t="s">
        <v>282</v>
      </c>
      <c r="E17" s="83">
        <v>2</v>
      </c>
      <c r="F17" s="78">
        <v>1</v>
      </c>
      <c r="G17" s="78">
        <v>3</v>
      </c>
      <c r="H17" s="78">
        <v>2</v>
      </c>
      <c r="I17" s="78">
        <v>1</v>
      </c>
      <c r="J17" s="95">
        <v>1</v>
      </c>
      <c r="K17" s="78">
        <v>2</v>
      </c>
      <c r="L17" s="78">
        <v>2</v>
      </c>
      <c r="M17" s="126">
        <v>2</v>
      </c>
      <c r="N17" s="131">
        <f t="shared" si="0"/>
        <v>16</v>
      </c>
      <c r="O17" s="133">
        <f t="shared" si="1"/>
        <v>1.7777777777777777</v>
      </c>
      <c r="P17" s="68"/>
      <c r="Q17" s="70"/>
      <c r="W17" s="90"/>
      <c r="X17" s="90"/>
      <c r="Y17" s="90"/>
      <c r="Z17" s="90"/>
    </row>
    <row r="18" spans="1:26" ht="35" thickBot="1" x14ac:dyDescent="0.25">
      <c r="A18" s="283"/>
      <c r="B18" s="271"/>
      <c r="C18" s="286" t="s">
        <v>46</v>
      </c>
      <c r="D18" s="1"/>
      <c r="E18" s="84">
        <v>1</v>
      </c>
      <c r="F18" s="85">
        <v>1</v>
      </c>
      <c r="G18" s="85">
        <v>2</v>
      </c>
      <c r="H18" s="85">
        <v>1</v>
      </c>
      <c r="I18" s="85">
        <v>2</v>
      </c>
      <c r="J18" s="96">
        <v>1</v>
      </c>
      <c r="K18" s="85">
        <v>3</v>
      </c>
      <c r="L18" s="85">
        <v>3</v>
      </c>
      <c r="M18" s="127">
        <v>1</v>
      </c>
      <c r="N18" s="136">
        <f t="shared" si="0"/>
        <v>15</v>
      </c>
      <c r="O18" s="137">
        <f t="shared" si="1"/>
        <v>1.6666666666666667</v>
      </c>
      <c r="P18" s="68"/>
      <c r="Q18" s="70"/>
      <c r="W18" s="90"/>
      <c r="X18" s="90"/>
      <c r="Y18" s="90"/>
      <c r="Z18" s="90"/>
    </row>
    <row r="19" spans="1:26" ht="17" thickBot="1" x14ac:dyDescent="0.25">
      <c r="A19" s="11"/>
      <c r="B19" s="12"/>
      <c r="C19" s="13"/>
      <c r="D19" s="1"/>
      <c r="E19" s="1"/>
      <c r="F19" s="1"/>
      <c r="G19" s="1"/>
      <c r="H19" s="1"/>
      <c r="I19" s="1"/>
      <c r="J19" s="46"/>
      <c r="K19" s="1"/>
      <c r="L19" s="1"/>
      <c r="M19" s="48"/>
      <c r="O19" s="68"/>
      <c r="P19" s="68"/>
      <c r="Q19" s="70"/>
    </row>
    <row r="20" spans="1:26" ht="18" thickBot="1" x14ac:dyDescent="0.25">
      <c r="A20" s="17" t="s">
        <v>6</v>
      </c>
      <c r="B20" s="18" t="s">
        <v>7</v>
      </c>
      <c r="C20" s="19" t="s">
        <v>8</v>
      </c>
      <c r="D20" s="1"/>
      <c r="E20" s="25" t="s">
        <v>28</v>
      </c>
      <c r="F20" s="25" t="s">
        <v>28</v>
      </c>
      <c r="G20" s="25" t="s">
        <v>28</v>
      </c>
      <c r="H20" s="25" t="s">
        <v>28</v>
      </c>
      <c r="I20" s="25" t="s">
        <v>28</v>
      </c>
      <c r="J20" s="43" t="s">
        <v>28</v>
      </c>
      <c r="K20" s="25" t="s">
        <v>28</v>
      </c>
      <c r="L20" s="25" t="s">
        <v>28</v>
      </c>
      <c r="M20" s="50" t="s">
        <v>28</v>
      </c>
      <c r="N20" s="25" t="s">
        <v>271</v>
      </c>
      <c r="O20" s="25" t="s">
        <v>272</v>
      </c>
      <c r="P20" s="68"/>
      <c r="Q20" s="70"/>
    </row>
    <row r="21" spans="1:26" ht="18" customHeight="1" x14ac:dyDescent="0.2">
      <c r="A21" s="279" t="s">
        <v>30</v>
      </c>
      <c r="B21" s="280" t="s">
        <v>29</v>
      </c>
      <c r="C21" s="218" t="s">
        <v>47</v>
      </c>
      <c r="D21" s="1"/>
      <c r="E21" s="80">
        <v>2</v>
      </c>
      <c r="F21" s="81">
        <v>1</v>
      </c>
      <c r="G21" s="81">
        <v>2</v>
      </c>
      <c r="H21" s="81">
        <v>1</v>
      </c>
      <c r="I21" s="81">
        <v>1</v>
      </c>
      <c r="J21" s="82">
        <v>1</v>
      </c>
      <c r="K21" s="81">
        <v>1</v>
      </c>
      <c r="L21" s="81">
        <v>1</v>
      </c>
      <c r="M21" s="125">
        <v>1</v>
      </c>
      <c r="N21" s="138">
        <f t="shared" ref="N21:N31" si="2">SUM(E21:M21)</f>
        <v>11</v>
      </c>
      <c r="O21" s="139">
        <f>N21/9</f>
        <v>1.2222222222222223</v>
      </c>
      <c r="P21" s="68"/>
      <c r="Q21" s="70"/>
    </row>
    <row r="22" spans="1:26" ht="17" x14ac:dyDescent="0.2">
      <c r="A22" s="281"/>
      <c r="B22" s="282"/>
      <c r="C22" s="219" t="s">
        <v>48</v>
      </c>
      <c r="D22" s="1"/>
      <c r="E22" s="108"/>
      <c r="F22" s="78">
        <v>2</v>
      </c>
      <c r="G22" s="78">
        <v>1</v>
      </c>
      <c r="H22" s="78">
        <v>1</v>
      </c>
      <c r="I22" s="78">
        <v>1</v>
      </c>
      <c r="J22" s="79">
        <v>1</v>
      </c>
      <c r="K22" s="78">
        <v>2</v>
      </c>
      <c r="L22" s="78">
        <v>2</v>
      </c>
      <c r="M22" s="126">
        <v>1</v>
      </c>
      <c r="N22" s="140">
        <f t="shared" si="2"/>
        <v>11</v>
      </c>
      <c r="O22" s="141">
        <f>N22/8</f>
        <v>1.375</v>
      </c>
      <c r="P22" s="68"/>
      <c r="Q22" s="70"/>
    </row>
    <row r="23" spans="1:26" ht="34" x14ac:dyDescent="0.2">
      <c r="A23" s="281"/>
      <c r="B23" s="282"/>
      <c r="C23" s="273" t="s">
        <v>49</v>
      </c>
      <c r="D23" s="1"/>
      <c r="E23" s="83">
        <v>1</v>
      </c>
      <c r="F23" s="78">
        <v>1</v>
      </c>
      <c r="G23" s="78">
        <v>3</v>
      </c>
      <c r="H23" s="78">
        <v>1</v>
      </c>
      <c r="I23" s="78">
        <v>1</v>
      </c>
      <c r="J23" s="95">
        <v>1</v>
      </c>
      <c r="K23" s="78">
        <v>3</v>
      </c>
      <c r="L23" s="78">
        <v>3</v>
      </c>
      <c r="M23" s="126">
        <v>2</v>
      </c>
      <c r="N23" s="140">
        <f t="shared" si="2"/>
        <v>16</v>
      </c>
      <c r="O23" s="142">
        <f t="shared" ref="O23:O31" si="3">N23/9</f>
        <v>1.7777777777777777</v>
      </c>
      <c r="P23" s="68"/>
      <c r="Q23" s="70"/>
    </row>
    <row r="24" spans="1:26" ht="34" x14ac:dyDescent="0.2">
      <c r="A24" s="281"/>
      <c r="B24" s="282"/>
      <c r="C24" s="217" t="s">
        <v>50</v>
      </c>
      <c r="D24" s="1"/>
      <c r="E24" s="83">
        <v>1</v>
      </c>
      <c r="F24" s="78">
        <v>2</v>
      </c>
      <c r="G24" s="78">
        <v>1</v>
      </c>
      <c r="H24" s="78">
        <v>1</v>
      </c>
      <c r="I24" s="78">
        <v>1</v>
      </c>
      <c r="J24" s="95">
        <v>1</v>
      </c>
      <c r="K24" s="78">
        <v>1</v>
      </c>
      <c r="L24" s="78">
        <v>1</v>
      </c>
      <c r="M24" s="126">
        <v>1</v>
      </c>
      <c r="N24" s="140">
        <f t="shared" si="2"/>
        <v>10</v>
      </c>
      <c r="O24" s="143">
        <f t="shared" si="3"/>
        <v>1.1111111111111112</v>
      </c>
      <c r="P24" s="68"/>
      <c r="Q24" s="70"/>
    </row>
    <row r="25" spans="1:26" ht="51" x14ac:dyDescent="0.2">
      <c r="A25" s="281"/>
      <c r="B25" s="282"/>
      <c r="C25" s="273" t="s">
        <v>51</v>
      </c>
      <c r="D25" s="1"/>
      <c r="E25" s="83">
        <v>3</v>
      </c>
      <c r="F25" s="78">
        <v>1</v>
      </c>
      <c r="G25" s="78">
        <v>3</v>
      </c>
      <c r="H25" s="78">
        <v>1</v>
      </c>
      <c r="I25" s="78">
        <v>2</v>
      </c>
      <c r="J25" s="95">
        <v>2</v>
      </c>
      <c r="K25" s="78">
        <v>2</v>
      </c>
      <c r="L25" s="78">
        <v>2</v>
      </c>
      <c r="M25" s="126">
        <v>1</v>
      </c>
      <c r="N25" s="140">
        <f t="shared" si="2"/>
        <v>17</v>
      </c>
      <c r="O25" s="142">
        <f t="shared" si="3"/>
        <v>1.8888888888888888</v>
      </c>
      <c r="P25" s="68"/>
      <c r="Q25" s="70"/>
    </row>
    <row r="26" spans="1:26" ht="34" x14ac:dyDescent="0.2">
      <c r="A26" s="281"/>
      <c r="B26" s="282"/>
      <c r="C26" s="219" t="s">
        <v>52</v>
      </c>
      <c r="D26" s="1"/>
      <c r="E26" s="83">
        <v>2</v>
      </c>
      <c r="F26" s="78">
        <v>1</v>
      </c>
      <c r="G26" s="78">
        <v>2</v>
      </c>
      <c r="H26" s="78">
        <v>1</v>
      </c>
      <c r="I26" s="78">
        <v>1</v>
      </c>
      <c r="J26" s="95">
        <v>2</v>
      </c>
      <c r="K26" s="78">
        <v>1</v>
      </c>
      <c r="L26" s="78">
        <v>1</v>
      </c>
      <c r="M26" s="126">
        <v>1</v>
      </c>
      <c r="N26" s="140">
        <f t="shared" si="2"/>
        <v>12</v>
      </c>
      <c r="O26" s="141">
        <f t="shared" si="3"/>
        <v>1.3333333333333333</v>
      </c>
      <c r="P26" s="68"/>
      <c r="Q26" s="70"/>
    </row>
    <row r="27" spans="1:26" ht="30" customHeight="1" x14ac:dyDescent="0.2">
      <c r="A27" s="281"/>
      <c r="B27" s="282"/>
      <c r="C27" s="273" t="s">
        <v>53</v>
      </c>
      <c r="D27" s="1"/>
      <c r="E27" s="83">
        <v>2</v>
      </c>
      <c r="F27" s="78">
        <v>1</v>
      </c>
      <c r="G27" s="78">
        <v>3</v>
      </c>
      <c r="H27" s="78">
        <v>1</v>
      </c>
      <c r="I27" s="78">
        <v>2</v>
      </c>
      <c r="J27" s="95">
        <v>1</v>
      </c>
      <c r="K27" s="78">
        <v>2</v>
      </c>
      <c r="L27" s="78">
        <v>2</v>
      </c>
      <c r="M27" s="126">
        <v>2</v>
      </c>
      <c r="N27" s="140">
        <f t="shared" si="2"/>
        <v>16</v>
      </c>
      <c r="O27" s="142">
        <f t="shared" si="3"/>
        <v>1.7777777777777777</v>
      </c>
      <c r="P27" s="68"/>
    </row>
    <row r="28" spans="1:26" ht="17" x14ac:dyDescent="0.2">
      <c r="A28" s="281"/>
      <c r="B28" s="282"/>
      <c r="C28" s="275" t="s">
        <v>54</v>
      </c>
      <c r="D28" s="1"/>
      <c r="E28" s="83">
        <v>1</v>
      </c>
      <c r="F28" s="78">
        <v>1</v>
      </c>
      <c r="G28" s="78">
        <v>3</v>
      </c>
      <c r="H28" s="78">
        <v>1</v>
      </c>
      <c r="I28" s="78">
        <v>1</v>
      </c>
      <c r="J28" s="95">
        <v>1</v>
      </c>
      <c r="K28" s="78">
        <v>3</v>
      </c>
      <c r="L28" s="78">
        <v>3</v>
      </c>
      <c r="M28" s="126">
        <v>1</v>
      </c>
      <c r="N28" s="140">
        <f t="shared" si="2"/>
        <v>15</v>
      </c>
      <c r="O28" s="144">
        <f t="shared" si="3"/>
        <v>1.6666666666666667</v>
      </c>
      <c r="P28" s="68"/>
      <c r="Q28" s="70"/>
    </row>
    <row r="29" spans="1:26" ht="34" x14ac:dyDescent="0.2">
      <c r="A29" s="281"/>
      <c r="B29" s="282"/>
      <c r="C29" s="275" t="s">
        <v>55</v>
      </c>
      <c r="D29" s="1"/>
      <c r="E29" s="83">
        <v>1</v>
      </c>
      <c r="F29" s="78">
        <v>2</v>
      </c>
      <c r="G29" s="78">
        <v>2</v>
      </c>
      <c r="H29" s="78">
        <v>2</v>
      </c>
      <c r="I29" s="78">
        <v>2</v>
      </c>
      <c r="J29" s="95">
        <v>2</v>
      </c>
      <c r="K29" s="78">
        <v>2</v>
      </c>
      <c r="L29" s="78">
        <v>2</v>
      </c>
      <c r="M29" s="126">
        <v>1</v>
      </c>
      <c r="N29" s="140">
        <f t="shared" si="2"/>
        <v>16</v>
      </c>
      <c r="O29" s="142">
        <f t="shared" si="3"/>
        <v>1.7777777777777777</v>
      </c>
      <c r="P29" s="68"/>
      <c r="Q29" s="70"/>
    </row>
    <row r="30" spans="1:26" ht="34" x14ac:dyDescent="0.2">
      <c r="A30" s="281"/>
      <c r="B30" s="282"/>
      <c r="C30" s="217" t="s">
        <v>56</v>
      </c>
      <c r="D30" s="1"/>
      <c r="E30" s="83">
        <v>1</v>
      </c>
      <c r="F30" s="78">
        <v>1</v>
      </c>
      <c r="G30" s="78">
        <v>3</v>
      </c>
      <c r="H30" s="78">
        <v>1</v>
      </c>
      <c r="I30" s="78">
        <v>1</v>
      </c>
      <c r="J30" s="95">
        <v>1</v>
      </c>
      <c r="K30" s="78">
        <v>1</v>
      </c>
      <c r="L30" s="78">
        <v>1</v>
      </c>
      <c r="M30" s="126">
        <v>1</v>
      </c>
      <c r="N30" s="140">
        <f t="shared" si="2"/>
        <v>11</v>
      </c>
      <c r="O30" s="143">
        <f t="shared" si="3"/>
        <v>1.2222222222222223</v>
      </c>
      <c r="P30" s="68"/>
      <c r="Q30" s="70"/>
    </row>
    <row r="31" spans="1:26" ht="69" thickBot="1" x14ac:dyDescent="0.25">
      <c r="A31" s="283"/>
      <c r="B31" s="271"/>
      <c r="C31" s="284" t="s">
        <v>57</v>
      </c>
      <c r="D31" s="1"/>
      <c r="E31" s="84">
        <v>2</v>
      </c>
      <c r="F31" s="85">
        <v>2</v>
      </c>
      <c r="G31" s="85">
        <v>2</v>
      </c>
      <c r="H31" s="85">
        <v>2</v>
      </c>
      <c r="I31" s="85">
        <v>2</v>
      </c>
      <c r="J31" s="96">
        <v>2</v>
      </c>
      <c r="K31" s="85">
        <v>3</v>
      </c>
      <c r="L31" s="85">
        <v>3</v>
      </c>
      <c r="M31" s="127">
        <v>3</v>
      </c>
      <c r="N31" s="145">
        <f t="shared" si="2"/>
        <v>21</v>
      </c>
      <c r="O31" s="146">
        <f t="shared" si="3"/>
        <v>2.3333333333333335</v>
      </c>
      <c r="P31" s="68"/>
      <c r="Q31" s="70"/>
    </row>
    <row r="32" spans="1:26" ht="17" thickBot="1" x14ac:dyDescent="0.25">
      <c r="A32" s="14"/>
      <c r="B32" s="14"/>
      <c r="C32" s="15"/>
      <c r="D32" s="16"/>
      <c r="E32" s="1"/>
      <c r="F32" s="1"/>
      <c r="G32" s="1"/>
      <c r="H32" s="1"/>
      <c r="I32" s="1"/>
      <c r="J32" s="46"/>
      <c r="K32" s="1"/>
      <c r="L32" s="1"/>
      <c r="M32" s="48"/>
      <c r="O32" s="68"/>
      <c r="P32" s="68"/>
      <c r="Q32" s="70"/>
    </row>
    <row r="33" spans="1:17" ht="18" thickBot="1" x14ac:dyDescent="0.25">
      <c r="A33" s="20" t="s">
        <v>6</v>
      </c>
      <c r="B33" s="21" t="s">
        <v>7</v>
      </c>
      <c r="C33" s="22" t="s">
        <v>8</v>
      </c>
      <c r="D33" s="16"/>
      <c r="E33" s="44"/>
      <c r="F33" s="1"/>
      <c r="G33" s="44"/>
      <c r="H33" s="44"/>
      <c r="I33" s="44"/>
      <c r="J33" s="47"/>
      <c r="K33" s="44"/>
      <c r="L33" s="44"/>
      <c r="M33" s="49"/>
      <c r="O33" s="68"/>
      <c r="P33" s="68"/>
      <c r="Q33" s="70"/>
    </row>
    <row r="34" spans="1:17" ht="89" customHeight="1" thickBot="1" x14ac:dyDescent="0.25">
      <c r="A34" s="264" t="s">
        <v>31</v>
      </c>
      <c r="B34" s="269" t="s">
        <v>34</v>
      </c>
      <c r="C34" s="272" t="s">
        <v>58</v>
      </c>
      <c r="D34" s="1"/>
      <c r="E34" s="150" t="s">
        <v>28</v>
      </c>
      <c r="F34" s="150" t="s">
        <v>28</v>
      </c>
      <c r="G34" s="150" t="s">
        <v>28</v>
      </c>
      <c r="H34" s="150" t="s">
        <v>28</v>
      </c>
      <c r="I34" s="150" t="s">
        <v>28</v>
      </c>
      <c r="J34" s="151" t="s">
        <v>28</v>
      </c>
      <c r="K34" s="150" t="s">
        <v>28</v>
      </c>
      <c r="L34" s="150" t="s">
        <v>28</v>
      </c>
      <c r="M34" s="150" t="s">
        <v>28</v>
      </c>
      <c r="N34" s="50" t="s">
        <v>271</v>
      </c>
      <c r="O34" s="50" t="s">
        <v>272</v>
      </c>
      <c r="P34" s="68"/>
      <c r="Q34" s="70"/>
    </row>
    <row r="35" spans="1:17" ht="51" x14ac:dyDescent="0.2">
      <c r="A35" s="265" t="s">
        <v>35</v>
      </c>
      <c r="B35" s="270"/>
      <c r="C35" s="273" t="s">
        <v>59</v>
      </c>
      <c r="D35" s="1"/>
      <c r="E35" s="147">
        <v>2</v>
      </c>
      <c r="F35" s="148">
        <v>2</v>
      </c>
      <c r="G35" s="148">
        <v>2</v>
      </c>
      <c r="H35" s="148">
        <v>1</v>
      </c>
      <c r="I35" s="148">
        <v>3</v>
      </c>
      <c r="J35" s="149">
        <v>1</v>
      </c>
      <c r="K35" s="148">
        <v>1</v>
      </c>
      <c r="L35" s="148">
        <v>1</v>
      </c>
      <c r="M35" s="152">
        <v>1</v>
      </c>
      <c r="N35" s="138">
        <f t="shared" ref="N35:N57" si="4">SUM(E35:M35)</f>
        <v>14</v>
      </c>
      <c r="O35" s="153">
        <f t="shared" ref="O35:O57" si="5">N35/9</f>
        <v>1.5555555555555556</v>
      </c>
      <c r="P35" s="68"/>
      <c r="Q35" s="70"/>
    </row>
    <row r="36" spans="1:17" ht="17" x14ac:dyDescent="0.2">
      <c r="A36" s="266"/>
      <c r="B36" s="270"/>
      <c r="C36" s="220" t="s">
        <v>60</v>
      </c>
      <c r="D36" s="1"/>
      <c r="E36" s="83">
        <v>2</v>
      </c>
      <c r="F36" s="78">
        <v>2</v>
      </c>
      <c r="G36" s="78">
        <v>2</v>
      </c>
      <c r="H36" s="78">
        <v>1</v>
      </c>
      <c r="I36" s="78">
        <v>2</v>
      </c>
      <c r="J36" s="79">
        <v>1</v>
      </c>
      <c r="K36" s="78">
        <v>1</v>
      </c>
      <c r="L36" s="78">
        <v>1</v>
      </c>
      <c r="M36" s="126">
        <v>1</v>
      </c>
      <c r="N36" s="140">
        <f t="shared" si="4"/>
        <v>13</v>
      </c>
      <c r="O36" s="141">
        <f t="shared" si="5"/>
        <v>1.4444444444444444</v>
      </c>
      <c r="P36" s="68"/>
      <c r="Q36" s="70"/>
    </row>
    <row r="37" spans="1:17" ht="34" x14ac:dyDescent="0.2">
      <c r="A37" s="265" t="s">
        <v>36</v>
      </c>
      <c r="B37" s="270"/>
      <c r="C37" s="273" t="s">
        <v>61</v>
      </c>
      <c r="D37" s="1"/>
      <c r="E37" s="83">
        <v>2</v>
      </c>
      <c r="F37" s="78">
        <v>3</v>
      </c>
      <c r="G37" s="78">
        <v>2</v>
      </c>
      <c r="H37" s="78">
        <v>1</v>
      </c>
      <c r="I37" s="78">
        <v>3</v>
      </c>
      <c r="J37" s="79">
        <v>1</v>
      </c>
      <c r="K37" s="78">
        <v>2</v>
      </c>
      <c r="L37" s="78">
        <v>2</v>
      </c>
      <c r="M37" s="126">
        <v>1</v>
      </c>
      <c r="N37" s="140">
        <f t="shared" si="4"/>
        <v>17</v>
      </c>
      <c r="O37" s="142">
        <f t="shared" si="5"/>
        <v>1.8888888888888888</v>
      </c>
      <c r="P37" s="68"/>
      <c r="Q37" s="70"/>
    </row>
    <row r="38" spans="1:17" ht="34" x14ac:dyDescent="0.2">
      <c r="A38" s="266"/>
      <c r="B38" s="270"/>
      <c r="C38" s="274" t="s">
        <v>62</v>
      </c>
      <c r="D38" s="1"/>
      <c r="E38" s="83">
        <v>2</v>
      </c>
      <c r="F38" s="78">
        <v>3</v>
      </c>
      <c r="G38" s="78">
        <v>1</v>
      </c>
      <c r="H38" s="78">
        <v>1</v>
      </c>
      <c r="I38" s="78">
        <v>3</v>
      </c>
      <c r="J38" s="79">
        <v>1</v>
      </c>
      <c r="K38" s="78">
        <v>2</v>
      </c>
      <c r="L38" s="78">
        <v>2</v>
      </c>
      <c r="M38" s="126">
        <v>1</v>
      </c>
      <c r="N38" s="140">
        <f t="shared" si="4"/>
        <v>16</v>
      </c>
      <c r="O38" s="142">
        <f t="shared" si="5"/>
        <v>1.7777777777777777</v>
      </c>
      <c r="P38" s="68"/>
      <c r="Q38" s="70"/>
    </row>
    <row r="39" spans="1:17" ht="34" x14ac:dyDescent="0.2">
      <c r="A39" s="265" t="s">
        <v>103</v>
      </c>
      <c r="B39" s="270"/>
      <c r="C39" s="273" t="s">
        <v>63</v>
      </c>
      <c r="D39" s="1"/>
      <c r="E39" s="83">
        <v>2</v>
      </c>
      <c r="F39" s="78">
        <v>2</v>
      </c>
      <c r="G39" s="78">
        <v>2</v>
      </c>
      <c r="H39" s="78">
        <v>2</v>
      </c>
      <c r="I39" s="78">
        <v>2</v>
      </c>
      <c r="J39" s="79">
        <v>1</v>
      </c>
      <c r="K39" s="78">
        <v>3</v>
      </c>
      <c r="L39" s="78">
        <v>3</v>
      </c>
      <c r="M39" s="126">
        <v>2</v>
      </c>
      <c r="N39" s="140">
        <f t="shared" si="4"/>
        <v>19</v>
      </c>
      <c r="O39" s="142">
        <f t="shared" si="5"/>
        <v>2.1111111111111112</v>
      </c>
      <c r="P39" s="68"/>
      <c r="Q39" s="70"/>
    </row>
    <row r="40" spans="1:17" ht="17" x14ac:dyDescent="0.2">
      <c r="A40" s="266"/>
      <c r="B40" s="270"/>
      <c r="C40" s="273" t="s">
        <v>64</v>
      </c>
      <c r="D40" s="1"/>
      <c r="E40" s="83">
        <v>2</v>
      </c>
      <c r="F40" s="78">
        <v>1</v>
      </c>
      <c r="G40" s="78">
        <v>2</v>
      </c>
      <c r="H40" s="78">
        <v>1</v>
      </c>
      <c r="I40" s="78">
        <v>2</v>
      </c>
      <c r="J40" s="79">
        <v>1</v>
      </c>
      <c r="K40" s="78">
        <v>2</v>
      </c>
      <c r="L40" s="78">
        <v>2</v>
      </c>
      <c r="M40" s="126">
        <v>3</v>
      </c>
      <c r="N40" s="140">
        <f t="shared" si="4"/>
        <v>16</v>
      </c>
      <c r="O40" s="142">
        <f t="shared" si="5"/>
        <v>1.7777777777777777</v>
      </c>
      <c r="P40" s="68"/>
      <c r="Q40" s="70"/>
    </row>
    <row r="41" spans="1:17" ht="51" x14ac:dyDescent="0.2">
      <c r="A41" s="266"/>
      <c r="B41" s="270"/>
      <c r="C41" s="275" t="s">
        <v>65</v>
      </c>
      <c r="D41" s="1"/>
      <c r="E41" s="83">
        <v>2</v>
      </c>
      <c r="F41" s="78">
        <v>3</v>
      </c>
      <c r="G41" s="78">
        <v>1</v>
      </c>
      <c r="H41" s="78">
        <v>2</v>
      </c>
      <c r="I41" s="78">
        <v>3</v>
      </c>
      <c r="J41" s="79">
        <v>1</v>
      </c>
      <c r="K41" s="78">
        <v>1</v>
      </c>
      <c r="L41" s="78">
        <v>1</v>
      </c>
      <c r="M41" s="126">
        <v>2</v>
      </c>
      <c r="N41" s="140">
        <f t="shared" si="4"/>
        <v>16</v>
      </c>
      <c r="O41" s="142">
        <f t="shared" si="5"/>
        <v>1.7777777777777777</v>
      </c>
      <c r="P41" s="68"/>
      <c r="Q41" s="70"/>
    </row>
    <row r="42" spans="1:17" ht="17" x14ac:dyDescent="0.2">
      <c r="A42" s="266"/>
      <c r="B42" s="270"/>
      <c r="C42" s="276" t="s">
        <v>66</v>
      </c>
      <c r="D42" s="1"/>
      <c r="E42" s="83">
        <v>2</v>
      </c>
      <c r="F42" s="78">
        <v>2</v>
      </c>
      <c r="G42" s="78">
        <v>3</v>
      </c>
      <c r="H42" s="78">
        <v>1</v>
      </c>
      <c r="I42" s="78">
        <v>2</v>
      </c>
      <c r="J42" s="79">
        <v>2</v>
      </c>
      <c r="K42" s="78">
        <v>3</v>
      </c>
      <c r="L42" s="78">
        <v>3</v>
      </c>
      <c r="M42" s="126">
        <v>3</v>
      </c>
      <c r="N42" s="140">
        <f t="shared" si="4"/>
        <v>21</v>
      </c>
      <c r="O42" s="154">
        <f t="shared" si="5"/>
        <v>2.3333333333333335</v>
      </c>
      <c r="P42" s="68"/>
      <c r="Q42" s="70"/>
    </row>
    <row r="43" spans="1:17" ht="17" x14ac:dyDescent="0.2">
      <c r="A43" s="266"/>
      <c r="B43" s="270"/>
      <c r="C43" s="220" t="s">
        <v>67</v>
      </c>
      <c r="D43" s="1"/>
      <c r="E43" s="83">
        <v>1</v>
      </c>
      <c r="F43" s="78">
        <v>1</v>
      </c>
      <c r="G43" s="78">
        <v>1</v>
      </c>
      <c r="H43" s="78">
        <v>1</v>
      </c>
      <c r="I43" s="78">
        <v>2</v>
      </c>
      <c r="J43" s="79">
        <v>1</v>
      </c>
      <c r="K43" s="78">
        <v>2</v>
      </c>
      <c r="L43" s="78">
        <v>2</v>
      </c>
      <c r="M43" s="126">
        <v>1</v>
      </c>
      <c r="N43" s="140">
        <f t="shared" si="4"/>
        <v>12</v>
      </c>
      <c r="O43" s="141">
        <f t="shared" si="5"/>
        <v>1.3333333333333333</v>
      </c>
      <c r="P43" s="68"/>
      <c r="Q43" s="70"/>
    </row>
    <row r="44" spans="1:17" ht="17" x14ac:dyDescent="0.2">
      <c r="A44" s="266"/>
      <c r="B44" s="270"/>
      <c r="C44" s="220" t="s">
        <v>68</v>
      </c>
      <c r="D44" s="1"/>
      <c r="E44" s="83">
        <v>2</v>
      </c>
      <c r="F44" s="78">
        <v>1</v>
      </c>
      <c r="G44" s="78">
        <v>2</v>
      </c>
      <c r="H44" s="78">
        <v>2</v>
      </c>
      <c r="I44" s="78">
        <v>1</v>
      </c>
      <c r="J44" s="79">
        <v>1</v>
      </c>
      <c r="K44" s="78">
        <v>3</v>
      </c>
      <c r="L44" s="78">
        <v>3</v>
      </c>
      <c r="M44" s="126">
        <v>1</v>
      </c>
      <c r="N44" s="140">
        <f t="shared" si="4"/>
        <v>16</v>
      </c>
      <c r="O44" s="142">
        <f t="shared" si="5"/>
        <v>1.7777777777777777</v>
      </c>
      <c r="P44" s="68"/>
      <c r="Q44" s="70"/>
    </row>
    <row r="45" spans="1:17" ht="34" x14ac:dyDescent="0.2">
      <c r="A45" s="265" t="s">
        <v>104</v>
      </c>
      <c r="B45" s="270"/>
      <c r="C45" s="273" t="s">
        <v>69</v>
      </c>
      <c r="D45" s="1"/>
      <c r="E45" s="83">
        <v>3</v>
      </c>
      <c r="F45" s="78">
        <v>1</v>
      </c>
      <c r="G45" s="78">
        <v>3</v>
      </c>
      <c r="H45" s="78">
        <v>2</v>
      </c>
      <c r="I45" s="78">
        <v>2</v>
      </c>
      <c r="J45" s="79">
        <v>2</v>
      </c>
      <c r="K45" s="78">
        <v>1</v>
      </c>
      <c r="L45" s="78">
        <v>1</v>
      </c>
      <c r="M45" s="126">
        <v>1</v>
      </c>
      <c r="N45" s="140">
        <f t="shared" si="4"/>
        <v>16</v>
      </c>
      <c r="O45" s="142">
        <f t="shared" si="5"/>
        <v>1.7777777777777777</v>
      </c>
      <c r="P45" s="68"/>
    </row>
    <row r="46" spans="1:17" ht="34" x14ac:dyDescent="0.2">
      <c r="A46" s="267"/>
      <c r="B46" s="270"/>
      <c r="C46" s="219" t="s">
        <v>70</v>
      </c>
      <c r="D46" s="186" t="s">
        <v>287</v>
      </c>
      <c r="E46" s="83">
        <v>2</v>
      </c>
      <c r="F46" s="78">
        <v>2</v>
      </c>
      <c r="G46" s="78">
        <v>3</v>
      </c>
      <c r="H46" s="78">
        <v>1</v>
      </c>
      <c r="I46" s="78">
        <v>1</v>
      </c>
      <c r="J46" s="79">
        <v>1</v>
      </c>
      <c r="K46" s="78">
        <v>1</v>
      </c>
      <c r="L46" s="78">
        <v>1</v>
      </c>
      <c r="M46" s="126">
        <v>1</v>
      </c>
      <c r="N46" s="140">
        <f t="shared" si="4"/>
        <v>13</v>
      </c>
      <c r="O46" s="141">
        <f t="shared" si="5"/>
        <v>1.4444444444444444</v>
      </c>
      <c r="P46" s="68"/>
      <c r="Q46" s="70"/>
    </row>
    <row r="47" spans="1:17" ht="17" x14ac:dyDescent="0.2">
      <c r="A47" s="267"/>
      <c r="B47" s="270"/>
      <c r="C47" s="219" t="s">
        <v>71</v>
      </c>
      <c r="D47" s="186" t="s">
        <v>287</v>
      </c>
      <c r="E47" s="83">
        <v>2</v>
      </c>
      <c r="F47" s="78">
        <v>1</v>
      </c>
      <c r="G47" s="78">
        <v>3</v>
      </c>
      <c r="H47" s="78">
        <v>1</v>
      </c>
      <c r="I47" s="78">
        <v>1</v>
      </c>
      <c r="J47" s="79">
        <v>1</v>
      </c>
      <c r="K47" s="78">
        <v>1</v>
      </c>
      <c r="L47" s="78">
        <v>1</v>
      </c>
      <c r="M47" s="126">
        <v>1</v>
      </c>
      <c r="N47" s="140">
        <f t="shared" si="4"/>
        <v>12</v>
      </c>
      <c r="O47" s="141">
        <f t="shared" si="5"/>
        <v>1.3333333333333333</v>
      </c>
      <c r="P47" s="68"/>
      <c r="Q47" s="70"/>
    </row>
    <row r="48" spans="1:17" ht="17" x14ac:dyDescent="0.2">
      <c r="A48" s="267"/>
      <c r="B48" s="270"/>
      <c r="C48" s="274" t="s">
        <v>72</v>
      </c>
      <c r="D48" s="1"/>
      <c r="E48" s="83">
        <v>1</v>
      </c>
      <c r="F48" s="78">
        <v>2</v>
      </c>
      <c r="G48" s="78">
        <v>2</v>
      </c>
      <c r="H48" s="78">
        <v>2</v>
      </c>
      <c r="I48" s="78">
        <v>1</v>
      </c>
      <c r="J48" s="79">
        <v>1</v>
      </c>
      <c r="K48" s="78">
        <v>3</v>
      </c>
      <c r="L48" s="78">
        <v>3</v>
      </c>
      <c r="M48" s="126">
        <v>2</v>
      </c>
      <c r="N48" s="140">
        <f t="shared" si="4"/>
        <v>17</v>
      </c>
      <c r="O48" s="142">
        <f t="shared" si="5"/>
        <v>1.8888888888888888</v>
      </c>
      <c r="P48" s="68"/>
      <c r="Q48" s="70"/>
    </row>
    <row r="49" spans="1:17" ht="34" x14ac:dyDescent="0.2">
      <c r="A49" s="267"/>
      <c r="B49" s="270"/>
      <c r="C49" s="274" t="s">
        <v>73</v>
      </c>
      <c r="D49" s="187" t="s">
        <v>288</v>
      </c>
      <c r="E49" s="83">
        <v>2</v>
      </c>
      <c r="F49" s="78">
        <v>1</v>
      </c>
      <c r="G49" s="78">
        <v>3</v>
      </c>
      <c r="H49" s="78">
        <v>1</v>
      </c>
      <c r="I49" s="78">
        <v>2</v>
      </c>
      <c r="J49" s="79">
        <v>1</v>
      </c>
      <c r="K49" s="78">
        <v>3</v>
      </c>
      <c r="L49" s="78">
        <v>3</v>
      </c>
      <c r="M49" s="126">
        <v>2</v>
      </c>
      <c r="N49" s="140">
        <f t="shared" si="4"/>
        <v>18</v>
      </c>
      <c r="O49" s="142">
        <f t="shared" si="5"/>
        <v>2</v>
      </c>
      <c r="P49" s="68"/>
      <c r="Q49" s="70"/>
    </row>
    <row r="50" spans="1:17" ht="17" x14ac:dyDescent="0.2">
      <c r="A50" s="267"/>
      <c r="B50" s="270"/>
      <c r="C50" s="274" t="s">
        <v>74</v>
      </c>
      <c r="D50" s="1"/>
      <c r="E50" s="83">
        <v>3</v>
      </c>
      <c r="F50" s="78">
        <v>2</v>
      </c>
      <c r="G50" s="78">
        <v>2</v>
      </c>
      <c r="H50" s="78">
        <v>2</v>
      </c>
      <c r="I50" s="78">
        <v>3</v>
      </c>
      <c r="J50" s="79">
        <v>1</v>
      </c>
      <c r="K50" s="78">
        <v>3</v>
      </c>
      <c r="L50" s="78">
        <v>3</v>
      </c>
      <c r="M50" s="126">
        <v>2</v>
      </c>
      <c r="N50" s="140">
        <f t="shared" si="4"/>
        <v>21</v>
      </c>
      <c r="O50" s="154">
        <f t="shared" si="5"/>
        <v>2.3333333333333335</v>
      </c>
      <c r="P50" s="68"/>
      <c r="Q50" s="70"/>
    </row>
    <row r="51" spans="1:17" ht="17" x14ac:dyDescent="0.2">
      <c r="A51" s="267"/>
      <c r="B51" s="270"/>
      <c r="C51" s="274" t="s">
        <v>75</v>
      </c>
      <c r="D51" s="1"/>
      <c r="E51" s="83">
        <v>2</v>
      </c>
      <c r="F51" s="78">
        <v>1</v>
      </c>
      <c r="G51" s="78">
        <v>3</v>
      </c>
      <c r="H51" s="78">
        <v>1</v>
      </c>
      <c r="I51" s="78">
        <v>3</v>
      </c>
      <c r="J51" s="79">
        <v>1</v>
      </c>
      <c r="K51" s="78">
        <v>1</v>
      </c>
      <c r="L51" s="78">
        <v>1</v>
      </c>
      <c r="M51" s="126">
        <v>1</v>
      </c>
      <c r="N51" s="140">
        <f t="shared" si="4"/>
        <v>14</v>
      </c>
      <c r="O51" s="144">
        <f t="shared" si="5"/>
        <v>1.5555555555555556</v>
      </c>
      <c r="P51" s="68"/>
      <c r="Q51" s="70"/>
    </row>
    <row r="52" spans="1:17" ht="51" x14ac:dyDescent="0.2">
      <c r="A52" s="267"/>
      <c r="B52" s="270"/>
      <c r="C52" s="274" t="s">
        <v>76</v>
      </c>
      <c r="D52" s="1"/>
      <c r="E52" s="83">
        <v>2</v>
      </c>
      <c r="F52" s="78">
        <v>2</v>
      </c>
      <c r="G52" s="78">
        <v>1</v>
      </c>
      <c r="H52" s="78">
        <v>2</v>
      </c>
      <c r="I52" s="78">
        <v>2</v>
      </c>
      <c r="J52" s="79">
        <v>1</v>
      </c>
      <c r="K52" s="78">
        <v>2</v>
      </c>
      <c r="L52" s="78">
        <v>2</v>
      </c>
      <c r="M52" s="126">
        <v>2</v>
      </c>
      <c r="N52" s="140">
        <f t="shared" si="4"/>
        <v>16</v>
      </c>
      <c r="O52" s="142">
        <f t="shared" si="5"/>
        <v>1.7777777777777777</v>
      </c>
      <c r="P52" s="68"/>
      <c r="Q52" s="70"/>
    </row>
    <row r="53" spans="1:17" ht="51" x14ac:dyDescent="0.2">
      <c r="A53" s="267"/>
      <c r="B53" s="270"/>
      <c r="C53" s="219" t="s">
        <v>77</v>
      </c>
      <c r="D53" s="1"/>
      <c r="E53" s="83">
        <v>3</v>
      </c>
      <c r="F53" s="78">
        <v>1</v>
      </c>
      <c r="G53" s="78">
        <v>2</v>
      </c>
      <c r="H53" s="78">
        <v>1</v>
      </c>
      <c r="I53" s="78">
        <v>2</v>
      </c>
      <c r="J53" s="79">
        <v>1</v>
      </c>
      <c r="K53" s="78">
        <v>1</v>
      </c>
      <c r="L53" s="78">
        <v>1</v>
      </c>
      <c r="M53" s="126">
        <v>1</v>
      </c>
      <c r="N53" s="140">
        <f t="shared" si="4"/>
        <v>13</v>
      </c>
      <c r="O53" s="141">
        <f t="shared" si="5"/>
        <v>1.4444444444444444</v>
      </c>
      <c r="P53" s="68"/>
      <c r="Q53" s="70"/>
    </row>
    <row r="54" spans="1:17" ht="51" x14ac:dyDescent="0.2">
      <c r="A54" s="267"/>
      <c r="B54" s="270"/>
      <c r="C54" s="217" t="s">
        <v>78</v>
      </c>
      <c r="D54" s="1"/>
      <c r="E54" s="83">
        <v>1</v>
      </c>
      <c r="F54" s="78">
        <v>2</v>
      </c>
      <c r="G54" s="78">
        <v>1</v>
      </c>
      <c r="H54" s="78">
        <v>1</v>
      </c>
      <c r="I54" s="78">
        <v>1</v>
      </c>
      <c r="J54" s="79">
        <v>1</v>
      </c>
      <c r="K54" s="78">
        <v>1</v>
      </c>
      <c r="L54" s="78">
        <v>1</v>
      </c>
      <c r="M54" s="126">
        <v>1</v>
      </c>
      <c r="N54" s="140">
        <f t="shared" si="4"/>
        <v>10</v>
      </c>
      <c r="O54" s="143">
        <f t="shared" si="5"/>
        <v>1.1111111111111112</v>
      </c>
      <c r="P54" s="68"/>
      <c r="Q54" s="70"/>
    </row>
    <row r="55" spans="1:17" ht="17" x14ac:dyDescent="0.2">
      <c r="A55" s="267"/>
      <c r="B55" s="270"/>
      <c r="C55" s="273" t="s">
        <v>79</v>
      </c>
      <c r="D55" s="186" t="s">
        <v>274</v>
      </c>
      <c r="E55" s="83">
        <v>2</v>
      </c>
      <c r="F55" s="78">
        <v>1</v>
      </c>
      <c r="G55" s="78">
        <v>3</v>
      </c>
      <c r="H55" s="78">
        <v>1</v>
      </c>
      <c r="I55" s="78">
        <v>2</v>
      </c>
      <c r="J55" s="79">
        <v>1</v>
      </c>
      <c r="K55" s="78">
        <v>2</v>
      </c>
      <c r="L55" s="78">
        <v>2</v>
      </c>
      <c r="M55" s="126">
        <v>1</v>
      </c>
      <c r="N55" s="140">
        <f t="shared" si="4"/>
        <v>15</v>
      </c>
      <c r="O55" s="144">
        <f t="shared" si="5"/>
        <v>1.6666666666666667</v>
      </c>
      <c r="P55" s="68"/>
    </row>
    <row r="56" spans="1:17" ht="17" x14ac:dyDescent="0.2">
      <c r="A56" s="267"/>
      <c r="B56" s="270"/>
      <c r="C56" s="277" t="s">
        <v>80</v>
      </c>
      <c r="D56" s="186" t="s">
        <v>274</v>
      </c>
      <c r="E56" s="83">
        <v>2</v>
      </c>
      <c r="F56" s="78">
        <v>1</v>
      </c>
      <c r="G56" s="78">
        <v>3</v>
      </c>
      <c r="H56" s="78"/>
      <c r="I56" s="78">
        <v>1</v>
      </c>
      <c r="J56" s="79">
        <v>2</v>
      </c>
      <c r="K56" s="78">
        <v>3</v>
      </c>
      <c r="L56" s="78">
        <v>3</v>
      </c>
      <c r="M56" s="126">
        <v>1</v>
      </c>
      <c r="N56" s="140">
        <f t="shared" si="4"/>
        <v>16</v>
      </c>
      <c r="O56" s="142">
        <f t="shared" si="5"/>
        <v>1.7777777777777777</v>
      </c>
      <c r="P56" s="68"/>
    </row>
    <row r="57" spans="1:17" ht="18" thickBot="1" x14ac:dyDescent="0.25">
      <c r="A57" s="268"/>
      <c r="B57" s="271"/>
      <c r="C57" s="278" t="s">
        <v>81</v>
      </c>
      <c r="D57" s="1"/>
      <c r="E57" s="84">
        <v>2</v>
      </c>
      <c r="F57" s="85">
        <v>1</v>
      </c>
      <c r="G57" s="85">
        <v>2</v>
      </c>
      <c r="H57" s="85">
        <v>2</v>
      </c>
      <c r="I57" s="85">
        <v>2</v>
      </c>
      <c r="J57" s="86">
        <v>2</v>
      </c>
      <c r="K57" s="85">
        <v>2</v>
      </c>
      <c r="L57" s="85">
        <v>2</v>
      </c>
      <c r="M57" s="127">
        <v>3</v>
      </c>
      <c r="N57" s="145">
        <f t="shared" si="4"/>
        <v>18</v>
      </c>
      <c r="O57" s="155">
        <f t="shared" si="5"/>
        <v>2</v>
      </c>
      <c r="P57" s="68"/>
    </row>
    <row r="58" spans="1:17" x14ac:dyDescent="0.2">
      <c r="A58" s="3"/>
      <c r="B58" s="3"/>
      <c r="C58" s="3"/>
    </row>
    <row r="59" spans="1:17" x14ac:dyDescent="0.2">
      <c r="A59" s="3"/>
      <c r="B59" s="3"/>
      <c r="C59" s="3"/>
      <c r="O59" s="61"/>
      <c r="P59" s="61"/>
    </row>
    <row r="60" spans="1:17" x14ac:dyDescent="0.2">
      <c r="A60" s="3"/>
      <c r="B60" s="3"/>
      <c r="C60" s="3"/>
    </row>
    <row r="61" spans="1:17" x14ac:dyDescent="0.2">
      <c r="A61" s="3"/>
      <c r="B61" s="3"/>
      <c r="C61" s="3"/>
    </row>
  </sheetData>
  <mergeCells count="9">
    <mergeCell ref="A8:A18"/>
    <mergeCell ref="B8:B18"/>
    <mergeCell ref="A37:A38"/>
    <mergeCell ref="A39:A44"/>
    <mergeCell ref="A45:A57"/>
    <mergeCell ref="B34:B57"/>
    <mergeCell ref="A35:A36"/>
    <mergeCell ref="B21:B31"/>
    <mergeCell ref="A21:A3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49B53-95B5-604A-8AE2-1EDBD8F3FF14}">
  <sheetPr>
    <tabColor theme="7" tint="-0.499984740745262"/>
  </sheetPr>
  <dimension ref="A1:Z24"/>
  <sheetViews>
    <sheetView zoomScale="180" zoomScaleNormal="180" workbookViewId="0">
      <pane ySplit="3" topLeftCell="A11" activePane="bottomLeft" state="frozen"/>
      <selection pane="bottomLeft" activeCell="N26" sqref="N26"/>
    </sheetView>
  </sheetViews>
  <sheetFormatPr baseColWidth="10" defaultColWidth="11.1640625" defaultRowHeight="16" x14ac:dyDescent="0.2"/>
  <cols>
    <col min="1" max="1" width="29.33203125" customWidth="1"/>
    <col min="2" max="2" width="26.6640625" customWidth="1"/>
    <col min="3" max="3" width="86.83203125" customWidth="1"/>
    <col min="4" max="4" width="13.33203125" customWidth="1"/>
    <col min="16" max="16" width="7.33203125" customWidth="1"/>
    <col min="17" max="17" width="9.6640625" customWidth="1"/>
    <col min="24" max="24" width="13.6640625" customWidth="1"/>
  </cols>
  <sheetData>
    <row r="1" spans="1:26" x14ac:dyDescent="0.2">
      <c r="A1" t="s">
        <v>270</v>
      </c>
    </row>
    <row r="3" spans="1:26" s="38" customFormat="1" ht="21" x14ac:dyDescent="0.25">
      <c r="A3" s="41" t="s">
        <v>0</v>
      </c>
      <c r="B3" s="41"/>
    </row>
    <row r="4" spans="1:26" x14ac:dyDescent="0.2">
      <c r="A4" s="6" t="s">
        <v>82</v>
      </c>
      <c r="B4" s="6"/>
    </row>
    <row r="5" spans="1:26" ht="22" thickBot="1" x14ac:dyDescent="0.3">
      <c r="D5" s="74" t="s">
        <v>241</v>
      </c>
      <c r="W5" s="90"/>
      <c r="X5" s="90"/>
      <c r="Y5" s="90"/>
      <c r="Z5" s="90"/>
    </row>
    <row r="6" spans="1:26" ht="18" thickBot="1" x14ac:dyDescent="0.25">
      <c r="A6" s="20" t="s">
        <v>6</v>
      </c>
      <c r="B6" s="21" t="s">
        <v>7</v>
      </c>
      <c r="C6" s="22" t="s">
        <v>8</v>
      </c>
      <c r="D6" s="10"/>
      <c r="E6" s="25" t="s">
        <v>28</v>
      </c>
      <c r="F6" s="25" t="s">
        <v>28</v>
      </c>
      <c r="G6" s="25" t="s">
        <v>28</v>
      </c>
      <c r="H6" s="25" t="s">
        <v>28</v>
      </c>
      <c r="I6" s="25" t="s">
        <v>28</v>
      </c>
      <c r="J6" s="25" t="s">
        <v>28</v>
      </c>
      <c r="K6" s="25" t="s">
        <v>28</v>
      </c>
      <c r="L6" s="25" t="s">
        <v>28</v>
      </c>
      <c r="M6" s="43" t="s">
        <v>28</v>
      </c>
      <c r="N6" s="43" t="s">
        <v>28</v>
      </c>
      <c r="O6" s="50" t="s">
        <v>28</v>
      </c>
      <c r="P6" s="50" t="s">
        <v>271</v>
      </c>
      <c r="Q6" s="50" t="s">
        <v>272</v>
      </c>
      <c r="W6" s="90"/>
      <c r="X6" s="90"/>
      <c r="Y6" s="90"/>
      <c r="Z6" s="90"/>
    </row>
    <row r="7" spans="1:26" ht="34" x14ac:dyDescent="0.2">
      <c r="A7" s="289" t="s">
        <v>83</v>
      </c>
      <c r="B7" s="290" t="s">
        <v>84</v>
      </c>
      <c r="C7" s="272" t="s">
        <v>85</v>
      </c>
      <c r="E7" s="109"/>
      <c r="F7" s="97">
        <v>1</v>
      </c>
      <c r="G7" s="97">
        <v>2</v>
      </c>
      <c r="H7" s="97">
        <v>2</v>
      </c>
      <c r="I7" s="97">
        <v>1</v>
      </c>
      <c r="J7" s="97">
        <v>1</v>
      </c>
      <c r="K7" s="97">
        <v>1</v>
      </c>
      <c r="L7" s="97">
        <v>2</v>
      </c>
      <c r="M7" s="99">
        <v>2</v>
      </c>
      <c r="N7" s="99">
        <v>2</v>
      </c>
      <c r="O7" s="156">
        <v>3</v>
      </c>
      <c r="P7" s="129">
        <f>SUM(E7:O7)</f>
        <v>17</v>
      </c>
      <c r="Q7" s="159">
        <f>P7/10</f>
        <v>1.7</v>
      </c>
      <c r="R7" s="68"/>
      <c r="W7" s="90"/>
      <c r="X7" s="87"/>
      <c r="Y7" s="89"/>
      <c r="Z7" s="90"/>
    </row>
    <row r="8" spans="1:26" ht="17" x14ac:dyDescent="0.2">
      <c r="A8" s="291"/>
      <c r="B8" s="292"/>
      <c r="C8" s="273" t="s">
        <v>86</v>
      </c>
      <c r="E8" s="110"/>
      <c r="F8" s="111"/>
      <c r="G8" s="77">
        <v>3</v>
      </c>
      <c r="H8" s="77">
        <v>2</v>
      </c>
      <c r="I8" s="77">
        <v>3</v>
      </c>
      <c r="J8" s="77">
        <v>3</v>
      </c>
      <c r="K8" s="77">
        <v>3</v>
      </c>
      <c r="L8" s="77">
        <v>2</v>
      </c>
      <c r="M8" s="100">
        <v>1</v>
      </c>
      <c r="N8" s="100">
        <v>1</v>
      </c>
      <c r="O8" s="157">
        <v>3</v>
      </c>
      <c r="P8" s="131">
        <f>SUM(G8:O8)</f>
        <v>21</v>
      </c>
      <c r="Q8" s="160">
        <f>P8/9</f>
        <v>2.3333333333333335</v>
      </c>
      <c r="R8" s="68"/>
      <c r="W8" s="90"/>
      <c r="X8" s="87"/>
      <c r="Y8" s="89"/>
      <c r="Z8" s="90"/>
    </row>
    <row r="9" spans="1:26" ht="17" x14ac:dyDescent="0.2">
      <c r="A9" s="291"/>
      <c r="B9" s="292"/>
      <c r="C9" s="273" t="s">
        <v>87</v>
      </c>
      <c r="E9" s="110"/>
      <c r="F9" s="111"/>
      <c r="G9" s="77">
        <v>3</v>
      </c>
      <c r="H9" s="77">
        <v>2</v>
      </c>
      <c r="I9" s="77">
        <v>3</v>
      </c>
      <c r="J9" s="77">
        <v>2</v>
      </c>
      <c r="K9" s="77">
        <v>2</v>
      </c>
      <c r="L9" s="77">
        <v>1</v>
      </c>
      <c r="M9" s="100">
        <v>2</v>
      </c>
      <c r="N9" s="100">
        <v>2</v>
      </c>
      <c r="O9" s="157">
        <v>3</v>
      </c>
      <c r="P9" s="131">
        <f>SUM(G9:O9)</f>
        <v>20</v>
      </c>
      <c r="Q9" s="133">
        <f>P9/9</f>
        <v>2.2222222222222223</v>
      </c>
      <c r="R9" s="68"/>
      <c r="W9" s="90"/>
      <c r="X9" s="90"/>
      <c r="Y9" s="90"/>
      <c r="Z9" s="90"/>
    </row>
    <row r="10" spans="1:26" ht="34" x14ac:dyDescent="0.2">
      <c r="A10" s="291"/>
      <c r="B10" s="292"/>
      <c r="C10" s="274" t="s">
        <v>88</v>
      </c>
      <c r="E10" s="110"/>
      <c r="F10" s="111"/>
      <c r="G10" s="77">
        <v>2</v>
      </c>
      <c r="H10" s="77">
        <v>1</v>
      </c>
      <c r="I10" s="77">
        <v>1</v>
      </c>
      <c r="J10" s="77">
        <v>1</v>
      </c>
      <c r="K10" s="77">
        <v>1</v>
      </c>
      <c r="L10" s="77">
        <v>1</v>
      </c>
      <c r="M10" s="100">
        <v>3</v>
      </c>
      <c r="N10" s="100">
        <v>3</v>
      </c>
      <c r="O10" s="157">
        <v>1</v>
      </c>
      <c r="P10" s="131">
        <f>SUM(G10:O10)</f>
        <v>14</v>
      </c>
      <c r="Q10" s="132">
        <f>P10/9</f>
        <v>1.5555555555555556</v>
      </c>
      <c r="R10" s="68"/>
      <c r="W10" s="90"/>
      <c r="X10" s="90"/>
      <c r="Y10" s="90"/>
      <c r="Z10" s="90"/>
    </row>
    <row r="11" spans="1:26" ht="35" thickBot="1" x14ac:dyDescent="0.25">
      <c r="A11" s="293"/>
      <c r="B11" s="294"/>
      <c r="C11" s="295" t="s">
        <v>89</v>
      </c>
      <c r="E11" s="113"/>
      <c r="F11" s="112"/>
      <c r="G11" s="98">
        <v>2</v>
      </c>
      <c r="H11" s="98">
        <v>1</v>
      </c>
      <c r="I11" s="98">
        <v>1</v>
      </c>
      <c r="J11" s="98">
        <v>3</v>
      </c>
      <c r="K11" s="98">
        <v>3</v>
      </c>
      <c r="L11" s="98">
        <v>1</v>
      </c>
      <c r="M11" s="101">
        <v>1</v>
      </c>
      <c r="N11" s="101">
        <v>1</v>
      </c>
      <c r="O11" s="158">
        <v>2</v>
      </c>
      <c r="P11" s="136">
        <f>SUM(G11:O11)</f>
        <v>15</v>
      </c>
      <c r="Q11" s="137">
        <f>P11/9</f>
        <v>1.6666666666666667</v>
      </c>
      <c r="R11" s="68"/>
      <c r="W11" s="90"/>
      <c r="X11" s="90"/>
      <c r="Y11" s="90"/>
      <c r="Z11" s="90"/>
    </row>
    <row r="12" spans="1:26" ht="17" thickBot="1" x14ac:dyDescent="0.25">
      <c r="A12" s="23"/>
      <c r="B12" s="23"/>
      <c r="C12" s="24"/>
      <c r="M12" s="42"/>
      <c r="N12" s="42"/>
      <c r="O12" s="54"/>
      <c r="Q12" s="61"/>
      <c r="R12" s="61"/>
      <c r="W12" s="90"/>
      <c r="X12" s="90"/>
      <c r="Y12" s="90"/>
      <c r="Z12" s="90"/>
    </row>
    <row r="13" spans="1:26" ht="18" thickBot="1" x14ac:dyDescent="0.25">
      <c r="A13" s="20" t="s">
        <v>6</v>
      </c>
      <c r="B13" s="21" t="s">
        <v>7</v>
      </c>
      <c r="C13" s="22" t="s">
        <v>8</v>
      </c>
      <c r="D13" s="10"/>
      <c r="E13" s="25" t="s">
        <v>28</v>
      </c>
      <c r="F13" s="25" t="s">
        <v>28</v>
      </c>
      <c r="G13" s="25" t="s">
        <v>28</v>
      </c>
      <c r="H13" s="25" t="s">
        <v>28</v>
      </c>
      <c r="I13" s="25" t="s">
        <v>28</v>
      </c>
      <c r="J13" s="25" t="s">
        <v>28</v>
      </c>
      <c r="K13" s="25" t="s">
        <v>28</v>
      </c>
      <c r="L13" s="25" t="s">
        <v>28</v>
      </c>
      <c r="M13" s="43" t="s">
        <v>28</v>
      </c>
      <c r="N13" s="43" t="s">
        <v>28</v>
      </c>
      <c r="O13" s="50" t="s">
        <v>28</v>
      </c>
      <c r="P13" s="50" t="s">
        <v>271</v>
      </c>
      <c r="Q13" s="50" t="s">
        <v>272</v>
      </c>
      <c r="R13" s="61"/>
    </row>
    <row r="14" spans="1:26" ht="68" x14ac:dyDescent="0.2">
      <c r="A14" s="296" t="s">
        <v>90</v>
      </c>
      <c r="B14" s="297" t="s">
        <v>91</v>
      </c>
      <c r="C14" s="221" t="s">
        <v>99</v>
      </c>
      <c r="E14" s="109"/>
      <c r="F14" s="97">
        <v>1</v>
      </c>
      <c r="G14" s="97">
        <v>1</v>
      </c>
      <c r="H14" s="97">
        <v>1</v>
      </c>
      <c r="I14" s="97">
        <v>1</v>
      </c>
      <c r="J14" s="97">
        <v>3</v>
      </c>
      <c r="K14" s="97">
        <v>3</v>
      </c>
      <c r="L14" s="97">
        <v>1</v>
      </c>
      <c r="M14" s="99">
        <v>1</v>
      </c>
      <c r="N14" s="99">
        <v>1</v>
      </c>
      <c r="O14" s="156">
        <v>2</v>
      </c>
      <c r="P14" s="129">
        <f>SUM(E14:O14)</f>
        <v>15</v>
      </c>
      <c r="Q14" s="163">
        <f>P14/10</f>
        <v>1.5</v>
      </c>
      <c r="R14" s="68"/>
      <c r="S14" s="70"/>
    </row>
    <row r="15" spans="1:26" ht="85" x14ac:dyDescent="0.2">
      <c r="A15" s="298"/>
      <c r="B15" s="299"/>
      <c r="C15" s="222" t="s">
        <v>100</v>
      </c>
      <c r="E15" s="110"/>
      <c r="F15" s="111"/>
      <c r="G15" s="77">
        <v>2</v>
      </c>
      <c r="H15" s="77">
        <v>1</v>
      </c>
      <c r="I15" s="77">
        <v>2</v>
      </c>
      <c r="J15" s="77">
        <v>1</v>
      </c>
      <c r="K15" s="77">
        <v>1</v>
      </c>
      <c r="L15" s="77">
        <v>1</v>
      </c>
      <c r="M15" s="100">
        <v>2</v>
      </c>
      <c r="N15" s="100">
        <v>2</v>
      </c>
      <c r="O15" s="157">
        <v>1</v>
      </c>
      <c r="P15" s="131">
        <f>SUM(E15:O15)</f>
        <v>13</v>
      </c>
      <c r="Q15" s="135">
        <f>P15/9</f>
        <v>1.4444444444444444</v>
      </c>
      <c r="R15" s="68"/>
      <c r="S15" s="70"/>
    </row>
    <row r="16" spans="1:26" ht="51" x14ac:dyDescent="0.2">
      <c r="A16" s="298"/>
      <c r="B16" s="299"/>
      <c r="C16" s="274" t="s">
        <v>101</v>
      </c>
      <c r="E16" s="110"/>
      <c r="F16" s="111"/>
      <c r="G16" s="77">
        <v>3</v>
      </c>
      <c r="H16" s="355"/>
      <c r="I16" s="77">
        <v>1</v>
      </c>
      <c r="J16" s="77">
        <v>2</v>
      </c>
      <c r="K16" s="77">
        <v>2</v>
      </c>
      <c r="L16" s="77">
        <v>1</v>
      </c>
      <c r="M16" s="100">
        <v>3</v>
      </c>
      <c r="N16" s="100">
        <v>3</v>
      </c>
      <c r="O16" s="157">
        <v>1</v>
      </c>
      <c r="P16" s="131">
        <f>SUM(E16:O16)</f>
        <v>16</v>
      </c>
      <c r="Q16" s="133">
        <f>P16/8</f>
        <v>2</v>
      </c>
      <c r="R16" s="68"/>
      <c r="S16" s="70"/>
    </row>
    <row r="17" spans="1:19" ht="18" thickBot="1" x14ac:dyDescent="0.25">
      <c r="A17" s="300"/>
      <c r="B17" s="301"/>
      <c r="C17" s="286" t="s">
        <v>102</v>
      </c>
      <c r="E17" s="84">
        <v>1</v>
      </c>
      <c r="F17" s="112" t="s">
        <v>230</v>
      </c>
      <c r="G17" s="98">
        <v>3</v>
      </c>
      <c r="H17" s="98">
        <v>1</v>
      </c>
      <c r="I17" s="98">
        <v>1</v>
      </c>
      <c r="J17" s="98">
        <v>1</v>
      </c>
      <c r="K17" s="98">
        <v>1</v>
      </c>
      <c r="L17" s="98">
        <v>1</v>
      </c>
      <c r="M17" s="101">
        <v>3</v>
      </c>
      <c r="N17" s="101">
        <v>3</v>
      </c>
      <c r="O17" s="158">
        <v>1</v>
      </c>
      <c r="P17" s="136">
        <f>SUM(E17:O17)</f>
        <v>16</v>
      </c>
      <c r="Q17" s="137">
        <f>P17/10</f>
        <v>1.6</v>
      </c>
      <c r="R17" s="68"/>
      <c r="S17" s="70"/>
    </row>
    <row r="18" spans="1:19" ht="17" thickBot="1" x14ac:dyDescent="0.25">
      <c r="A18" s="26"/>
      <c r="B18" s="27"/>
      <c r="C18" s="28"/>
      <c r="M18" s="42"/>
      <c r="N18" s="42"/>
      <c r="O18" s="54"/>
      <c r="Q18" s="61"/>
      <c r="R18" s="68"/>
      <c r="S18" s="70"/>
    </row>
    <row r="19" spans="1:19" ht="18" thickBot="1" x14ac:dyDescent="0.25">
      <c r="A19" s="20" t="s">
        <v>6</v>
      </c>
      <c r="B19" s="21" t="s">
        <v>7</v>
      </c>
      <c r="C19" s="22" t="s">
        <v>8</v>
      </c>
      <c r="D19" s="10"/>
      <c r="E19" s="25" t="s">
        <v>28</v>
      </c>
      <c r="F19" s="25" t="s">
        <v>28</v>
      </c>
      <c r="G19" s="25" t="s">
        <v>28</v>
      </c>
      <c r="H19" s="25" t="s">
        <v>28</v>
      </c>
      <c r="I19" s="25" t="s">
        <v>28</v>
      </c>
      <c r="J19" s="25" t="s">
        <v>28</v>
      </c>
      <c r="K19" s="25" t="s">
        <v>28</v>
      </c>
      <c r="L19" s="25" t="s">
        <v>28</v>
      </c>
      <c r="M19" s="43" t="s">
        <v>28</v>
      </c>
      <c r="N19" s="43" t="s">
        <v>28</v>
      </c>
      <c r="O19" s="50" t="s">
        <v>28</v>
      </c>
      <c r="P19" s="50" t="s">
        <v>271</v>
      </c>
      <c r="Q19" s="50" t="s">
        <v>272</v>
      </c>
      <c r="R19" s="68"/>
      <c r="S19" s="70"/>
    </row>
    <row r="20" spans="1:19" ht="17" x14ac:dyDescent="0.2">
      <c r="A20" s="302" t="s">
        <v>92</v>
      </c>
      <c r="B20" s="303" t="s">
        <v>93</v>
      </c>
      <c r="C20" s="219" t="s">
        <v>94</v>
      </c>
      <c r="E20" s="80">
        <v>2</v>
      </c>
      <c r="F20" s="97">
        <v>1</v>
      </c>
      <c r="G20" s="97">
        <v>1</v>
      </c>
      <c r="H20" s="97">
        <v>1</v>
      </c>
      <c r="I20" s="97">
        <v>1</v>
      </c>
      <c r="J20" s="97">
        <v>1</v>
      </c>
      <c r="K20" s="97">
        <v>1</v>
      </c>
      <c r="L20" s="97">
        <v>1</v>
      </c>
      <c r="M20" s="99">
        <v>3</v>
      </c>
      <c r="N20" s="99">
        <v>3</v>
      </c>
      <c r="O20" s="156">
        <v>1</v>
      </c>
      <c r="P20" s="138">
        <f>SUM(E20:O20)</f>
        <v>16</v>
      </c>
      <c r="Q20" s="161">
        <f>P20/11</f>
        <v>1.4545454545454546</v>
      </c>
      <c r="R20" s="68"/>
      <c r="S20" s="70"/>
    </row>
    <row r="21" spans="1:19" ht="34" x14ac:dyDescent="0.2">
      <c r="A21" s="298"/>
      <c r="B21" s="299"/>
      <c r="C21" s="217" t="s">
        <v>95</v>
      </c>
      <c r="E21" s="83">
        <v>1</v>
      </c>
      <c r="F21" s="77">
        <v>1</v>
      </c>
      <c r="G21" s="77">
        <v>1</v>
      </c>
      <c r="H21" s="77">
        <v>1</v>
      </c>
      <c r="I21" s="77">
        <v>1</v>
      </c>
      <c r="J21" s="77">
        <v>1</v>
      </c>
      <c r="K21" s="77">
        <v>1</v>
      </c>
      <c r="L21" s="77">
        <v>1</v>
      </c>
      <c r="M21" s="100">
        <v>1</v>
      </c>
      <c r="N21" s="100">
        <v>1</v>
      </c>
      <c r="O21" s="157">
        <v>1</v>
      </c>
      <c r="P21" s="140">
        <f>SUM(E21:O21)</f>
        <v>11</v>
      </c>
      <c r="Q21" s="143">
        <f>P21/11</f>
        <v>1</v>
      </c>
      <c r="R21" s="68"/>
      <c r="S21" s="70"/>
    </row>
    <row r="22" spans="1:19" ht="51" x14ac:dyDescent="0.2">
      <c r="A22" s="298"/>
      <c r="B22" s="299"/>
      <c r="C22" s="219" t="s">
        <v>96</v>
      </c>
      <c r="E22" s="83">
        <v>2</v>
      </c>
      <c r="F22" s="77">
        <v>1</v>
      </c>
      <c r="G22" s="77">
        <v>3</v>
      </c>
      <c r="H22" s="77">
        <v>1</v>
      </c>
      <c r="I22" s="77">
        <v>2</v>
      </c>
      <c r="J22" s="77">
        <v>1</v>
      </c>
      <c r="K22" s="77">
        <v>1</v>
      </c>
      <c r="L22" s="77">
        <v>1</v>
      </c>
      <c r="M22" s="100">
        <v>1</v>
      </c>
      <c r="N22" s="100">
        <v>1</v>
      </c>
      <c r="O22" s="157">
        <v>1</v>
      </c>
      <c r="P22" s="140">
        <f>SUM(E22:O22)</f>
        <v>15</v>
      </c>
      <c r="Q22" s="141">
        <f>P22/11</f>
        <v>1.3636363636363635</v>
      </c>
      <c r="R22" s="68"/>
      <c r="S22" s="70"/>
    </row>
    <row r="23" spans="1:19" ht="17" x14ac:dyDescent="0.2">
      <c r="A23" s="298"/>
      <c r="B23" s="299"/>
      <c r="C23" s="273" t="s">
        <v>97</v>
      </c>
      <c r="E23" s="83">
        <v>3</v>
      </c>
      <c r="F23" s="77">
        <v>1</v>
      </c>
      <c r="G23" s="77">
        <v>2</v>
      </c>
      <c r="H23" s="77">
        <v>1</v>
      </c>
      <c r="I23" s="77">
        <v>2</v>
      </c>
      <c r="J23" s="77">
        <v>1</v>
      </c>
      <c r="K23" s="77">
        <v>1</v>
      </c>
      <c r="L23" s="77">
        <v>1</v>
      </c>
      <c r="M23" s="100">
        <v>2</v>
      </c>
      <c r="N23" s="100">
        <v>2</v>
      </c>
      <c r="O23" s="157">
        <v>1</v>
      </c>
      <c r="P23" s="140">
        <f>SUM(E23:O23)</f>
        <v>17</v>
      </c>
      <c r="Q23" s="144">
        <f>P23/11</f>
        <v>1.5454545454545454</v>
      </c>
      <c r="R23" s="68"/>
    </row>
    <row r="24" spans="1:19" ht="18" thickBot="1" x14ac:dyDescent="0.25">
      <c r="A24" s="300"/>
      <c r="B24" s="301"/>
      <c r="C24" s="304" t="s">
        <v>98</v>
      </c>
      <c r="E24" s="84">
        <v>2</v>
      </c>
      <c r="F24" s="98">
        <v>1</v>
      </c>
      <c r="G24" s="98">
        <v>1</v>
      </c>
      <c r="H24" s="98">
        <v>2</v>
      </c>
      <c r="I24" s="98">
        <v>2</v>
      </c>
      <c r="J24" s="98">
        <v>1</v>
      </c>
      <c r="K24" s="98">
        <v>1</v>
      </c>
      <c r="L24" s="98">
        <v>1</v>
      </c>
      <c r="M24" s="101">
        <v>3</v>
      </c>
      <c r="N24" s="101">
        <v>3</v>
      </c>
      <c r="O24" s="158">
        <v>1</v>
      </c>
      <c r="P24" s="145">
        <f>SUM(E24:O24)</f>
        <v>18</v>
      </c>
      <c r="Q24" s="162">
        <f>P24/11</f>
        <v>1.6363636363636365</v>
      </c>
      <c r="R24" s="68"/>
    </row>
  </sheetData>
  <mergeCells count="6">
    <mergeCell ref="A20:A24"/>
    <mergeCell ref="B20:B24"/>
    <mergeCell ref="A7:A11"/>
    <mergeCell ref="B7:B11"/>
    <mergeCell ref="A14:A17"/>
    <mergeCell ref="B14:B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BCF4E-7CAB-9845-A5FE-0F174E89E96B}">
  <sheetPr>
    <tabColor theme="4" tint="-0.249977111117893"/>
  </sheetPr>
  <dimension ref="A1:X51"/>
  <sheetViews>
    <sheetView zoomScale="190" zoomScaleNormal="190" workbookViewId="0">
      <pane ySplit="3" topLeftCell="A40" activePane="bottomLeft" state="frozen"/>
      <selection pane="bottomLeft" activeCell="C50" sqref="C50"/>
    </sheetView>
  </sheetViews>
  <sheetFormatPr baseColWidth="10" defaultColWidth="11.1640625" defaultRowHeight="16" x14ac:dyDescent="0.2"/>
  <cols>
    <col min="1" max="1" width="29.33203125" customWidth="1"/>
    <col min="2" max="2" width="26.6640625" customWidth="1"/>
    <col min="3" max="3" width="86.83203125" customWidth="1"/>
    <col min="4" max="4" width="13.1640625" customWidth="1"/>
    <col min="15" max="15" width="11.6640625" bestFit="1" customWidth="1"/>
    <col min="16" max="16" width="11.6640625" customWidth="1"/>
    <col min="19" max="19" width="16.5" customWidth="1"/>
    <col min="22" max="22" width="13" customWidth="1"/>
  </cols>
  <sheetData>
    <row r="1" spans="1:21" x14ac:dyDescent="0.2">
      <c r="A1" t="s">
        <v>270</v>
      </c>
    </row>
    <row r="3" spans="1:21" s="38" customFormat="1" ht="21" x14ac:dyDescent="0.25">
      <c r="A3" s="41" t="s">
        <v>1</v>
      </c>
      <c r="D3" s="74" t="s">
        <v>241</v>
      </c>
    </row>
    <row r="4" spans="1:21" x14ac:dyDescent="0.2">
      <c r="A4" s="5" t="s">
        <v>12</v>
      </c>
      <c r="B4" s="3"/>
    </row>
    <row r="5" spans="1:21" x14ac:dyDescent="0.2">
      <c r="A5" s="5" t="s">
        <v>13</v>
      </c>
      <c r="B5" s="3"/>
    </row>
    <row r="6" spans="1:21" x14ac:dyDescent="0.2">
      <c r="A6" s="5" t="s">
        <v>14</v>
      </c>
      <c r="B6" s="3"/>
    </row>
    <row r="7" spans="1:21" ht="17" thickBot="1" x14ac:dyDescent="0.25"/>
    <row r="8" spans="1:21" ht="18" thickBot="1" x14ac:dyDescent="0.25">
      <c r="A8" s="31" t="s">
        <v>6</v>
      </c>
      <c r="B8" s="32" t="s">
        <v>7</v>
      </c>
      <c r="C8" s="33" t="s">
        <v>8</v>
      </c>
      <c r="D8" s="10"/>
      <c r="E8" s="30" t="s">
        <v>28</v>
      </c>
      <c r="F8" s="30" t="s">
        <v>28</v>
      </c>
      <c r="G8" s="30" t="s">
        <v>28</v>
      </c>
      <c r="H8" s="30" t="s">
        <v>28</v>
      </c>
      <c r="I8" s="30" t="s">
        <v>28</v>
      </c>
      <c r="J8" s="30" t="s">
        <v>28</v>
      </c>
      <c r="K8" s="30" t="s">
        <v>28</v>
      </c>
      <c r="L8" s="45" t="s">
        <v>28</v>
      </c>
      <c r="M8" s="55" t="s">
        <v>28</v>
      </c>
      <c r="N8" s="55" t="s">
        <v>271</v>
      </c>
      <c r="O8" s="55" t="s">
        <v>272</v>
      </c>
      <c r="P8" s="70"/>
      <c r="Q8" s="70"/>
      <c r="R8" s="70"/>
      <c r="S8" s="70"/>
    </row>
    <row r="9" spans="1:21" ht="18" thickBot="1" x14ac:dyDescent="0.25">
      <c r="A9" s="289" t="s">
        <v>105</v>
      </c>
      <c r="B9" s="290" t="s">
        <v>106</v>
      </c>
      <c r="C9" s="34" t="s">
        <v>107</v>
      </c>
      <c r="L9" s="42"/>
      <c r="M9" s="54"/>
      <c r="P9" s="70"/>
      <c r="Q9" s="70"/>
      <c r="R9" s="70"/>
      <c r="S9" s="90"/>
      <c r="T9" s="90"/>
      <c r="U9" s="90"/>
    </row>
    <row r="10" spans="1:21" ht="17" x14ac:dyDescent="0.2">
      <c r="A10" s="305"/>
      <c r="B10" s="306"/>
      <c r="C10" s="225" t="s">
        <v>111</v>
      </c>
      <c r="E10" s="109"/>
      <c r="F10" s="97">
        <v>1</v>
      </c>
      <c r="G10" s="97">
        <v>1</v>
      </c>
      <c r="H10" s="97">
        <v>3</v>
      </c>
      <c r="I10" s="97">
        <v>1</v>
      </c>
      <c r="J10" s="97">
        <v>1</v>
      </c>
      <c r="K10" s="97">
        <v>2</v>
      </c>
      <c r="L10" s="99">
        <v>2</v>
      </c>
      <c r="M10" s="156">
        <v>1</v>
      </c>
      <c r="N10" s="138">
        <f>SUM(E10:M10)</f>
        <v>12</v>
      </c>
      <c r="O10" s="161">
        <f>N10/8</f>
        <v>1.5</v>
      </c>
      <c r="P10" s="68"/>
      <c r="Q10" s="70"/>
      <c r="R10" s="70"/>
      <c r="S10" s="87"/>
      <c r="T10" s="89"/>
      <c r="U10" s="90"/>
    </row>
    <row r="11" spans="1:21" ht="34" x14ac:dyDescent="0.2">
      <c r="A11" s="305"/>
      <c r="B11" s="306"/>
      <c r="C11" s="225" t="s">
        <v>108</v>
      </c>
      <c r="E11" s="110"/>
      <c r="F11" s="77">
        <v>1</v>
      </c>
      <c r="G11" s="77">
        <v>1</v>
      </c>
      <c r="H11" s="77">
        <v>2</v>
      </c>
      <c r="I11" s="77">
        <v>2</v>
      </c>
      <c r="J11" s="77">
        <v>1</v>
      </c>
      <c r="K11" s="77">
        <v>1</v>
      </c>
      <c r="L11" s="100">
        <v>1</v>
      </c>
      <c r="M11" s="157">
        <v>2</v>
      </c>
      <c r="N11" s="140">
        <f>SUM(F11:M11)</f>
        <v>11</v>
      </c>
      <c r="O11" s="141">
        <f>N11/8</f>
        <v>1.375</v>
      </c>
      <c r="P11" s="68"/>
      <c r="Q11" s="70"/>
      <c r="R11" s="70"/>
      <c r="S11" s="87"/>
      <c r="T11" s="89"/>
      <c r="U11" s="90"/>
    </row>
    <row r="12" spans="1:21" ht="17" x14ac:dyDescent="0.2">
      <c r="A12" s="305"/>
      <c r="B12" s="306"/>
      <c r="C12" s="309" t="s">
        <v>109</v>
      </c>
      <c r="E12" s="110"/>
      <c r="F12" s="77">
        <v>3</v>
      </c>
      <c r="G12" s="77">
        <v>1</v>
      </c>
      <c r="H12" s="77">
        <v>2</v>
      </c>
      <c r="I12" s="77">
        <v>1</v>
      </c>
      <c r="J12" s="77">
        <v>1</v>
      </c>
      <c r="K12" s="77">
        <v>2</v>
      </c>
      <c r="L12" s="100">
        <v>2</v>
      </c>
      <c r="M12" s="157">
        <v>1</v>
      </c>
      <c r="N12" s="140">
        <f>SUM(F12:M12)</f>
        <v>13</v>
      </c>
      <c r="O12" s="144">
        <f>N12/8</f>
        <v>1.625</v>
      </c>
      <c r="P12" s="68"/>
      <c r="Q12" s="70"/>
      <c r="R12" s="70"/>
      <c r="S12" s="90"/>
      <c r="T12" s="90"/>
      <c r="U12" s="90"/>
    </row>
    <row r="13" spans="1:21" ht="18" thickBot="1" x14ac:dyDescent="0.25">
      <c r="A13" s="305"/>
      <c r="B13" s="306"/>
      <c r="C13" s="309" t="s">
        <v>110</v>
      </c>
      <c r="E13" s="113"/>
      <c r="F13" s="98">
        <v>3</v>
      </c>
      <c r="G13" s="98">
        <v>2</v>
      </c>
      <c r="H13" s="98">
        <v>2</v>
      </c>
      <c r="I13" s="98">
        <v>2</v>
      </c>
      <c r="J13" s="98">
        <v>1</v>
      </c>
      <c r="K13" s="98">
        <v>3</v>
      </c>
      <c r="L13" s="101">
        <v>3</v>
      </c>
      <c r="M13" s="158">
        <v>2</v>
      </c>
      <c r="N13" s="145">
        <f>SUM(F13:M13)</f>
        <v>18</v>
      </c>
      <c r="O13" s="146">
        <f>N13/8</f>
        <v>2.25</v>
      </c>
      <c r="P13" s="68"/>
      <c r="Q13" s="70"/>
      <c r="R13" s="70"/>
      <c r="S13" s="70"/>
    </row>
    <row r="14" spans="1:21" ht="18" thickBot="1" x14ac:dyDescent="0.25">
      <c r="A14" s="305"/>
      <c r="B14" s="306"/>
      <c r="C14" s="35" t="s">
        <v>112</v>
      </c>
      <c r="L14" s="42"/>
      <c r="M14" s="54"/>
      <c r="O14" s="61"/>
      <c r="P14" s="68"/>
      <c r="Q14" s="70"/>
      <c r="R14" s="70"/>
      <c r="S14" s="70"/>
    </row>
    <row r="15" spans="1:21" ht="34" x14ac:dyDescent="0.2">
      <c r="A15" s="305"/>
      <c r="B15" s="306"/>
      <c r="C15" s="223" t="s">
        <v>113</v>
      </c>
      <c r="E15" s="109"/>
      <c r="F15" s="97">
        <v>1</v>
      </c>
      <c r="G15" s="97">
        <v>1</v>
      </c>
      <c r="H15" s="97">
        <v>1</v>
      </c>
      <c r="I15" s="97">
        <v>1</v>
      </c>
      <c r="J15" s="97">
        <v>1</v>
      </c>
      <c r="K15" s="97">
        <v>1</v>
      </c>
      <c r="L15" s="102">
        <v>1</v>
      </c>
      <c r="M15" s="156">
        <v>1</v>
      </c>
      <c r="N15" s="129">
        <f t="shared" ref="N15:N22" si="0">SUM(E15:M15)</f>
        <v>8</v>
      </c>
      <c r="O15" s="130">
        <f>N15/8</f>
        <v>1</v>
      </c>
      <c r="P15" s="68"/>
      <c r="Q15" s="70"/>
      <c r="R15" s="70"/>
      <c r="S15" s="70"/>
    </row>
    <row r="16" spans="1:21" ht="17" x14ac:dyDescent="0.2">
      <c r="A16" s="305"/>
      <c r="B16" s="306"/>
      <c r="C16" s="219" t="s">
        <v>119</v>
      </c>
      <c r="E16" s="110"/>
      <c r="F16" s="77">
        <v>1</v>
      </c>
      <c r="G16" s="77">
        <v>1</v>
      </c>
      <c r="H16" s="77">
        <v>1</v>
      </c>
      <c r="I16" s="77">
        <v>2</v>
      </c>
      <c r="J16" s="77">
        <v>2</v>
      </c>
      <c r="K16" s="77">
        <v>1</v>
      </c>
      <c r="L16" s="100">
        <v>1</v>
      </c>
      <c r="M16" s="157">
        <v>2</v>
      </c>
      <c r="N16" s="131">
        <f t="shared" si="0"/>
        <v>11</v>
      </c>
      <c r="O16" s="135">
        <f>N16/8</f>
        <v>1.375</v>
      </c>
      <c r="P16" s="68"/>
      <c r="Q16" s="70"/>
      <c r="R16" s="70"/>
      <c r="S16" s="70"/>
    </row>
    <row r="17" spans="1:24" ht="68" x14ac:dyDescent="0.2">
      <c r="A17" s="305"/>
      <c r="B17" s="306"/>
      <c r="C17" s="274" t="s">
        <v>114</v>
      </c>
      <c r="E17" s="83">
        <v>1</v>
      </c>
      <c r="F17" s="77">
        <v>3</v>
      </c>
      <c r="G17" s="77">
        <v>2</v>
      </c>
      <c r="H17" s="77">
        <v>1</v>
      </c>
      <c r="I17" s="77">
        <v>1</v>
      </c>
      <c r="J17" s="77">
        <v>1</v>
      </c>
      <c r="K17" s="77">
        <v>2</v>
      </c>
      <c r="L17" s="100">
        <v>2</v>
      </c>
      <c r="M17" s="157">
        <v>2</v>
      </c>
      <c r="N17" s="131">
        <f t="shared" si="0"/>
        <v>15</v>
      </c>
      <c r="O17" s="132">
        <f>N17/9</f>
        <v>1.6666666666666667</v>
      </c>
      <c r="P17" s="68"/>
      <c r="Q17" s="70"/>
      <c r="R17" s="70"/>
      <c r="S17" s="70"/>
    </row>
    <row r="18" spans="1:24" ht="34" x14ac:dyDescent="0.2">
      <c r="A18" s="305"/>
      <c r="B18" s="306"/>
      <c r="C18" s="274" t="s">
        <v>115</v>
      </c>
      <c r="E18" s="110"/>
      <c r="F18" s="77">
        <v>3</v>
      </c>
      <c r="G18" s="77">
        <v>3</v>
      </c>
      <c r="H18" s="111"/>
      <c r="I18" s="77">
        <v>2</v>
      </c>
      <c r="J18" s="77">
        <v>2</v>
      </c>
      <c r="K18" s="77">
        <v>2</v>
      </c>
      <c r="L18" s="100">
        <v>2</v>
      </c>
      <c r="M18" s="157">
        <v>2</v>
      </c>
      <c r="N18" s="131">
        <f t="shared" si="0"/>
        <v>16</v>
      </c>
      <c r="O18" s="160">
        <f>N18/7</f>
        <v>2.2857142857142856</v>
      </c>
      <c r="P18" s="68"/>
      <c r="Q18" s="70"/>
      <c r="R18" s="70"/>
      <c r="S18" s="70"/>
    </row>
    <row r="19" spans="1:24" ht="34" x14ac:dyDescent="0.2">
      <c r="A19" s="305"/>
      <c r="B19" s="306"/>
      <c r="C19" s="222" t="s">
        <v>116</v>
      </c>
      <c r="E19" s="110"/>
      <c r="F19" s="77">
        <v>1</v>
      </c>
      <c r="G19" s="77">
        <v>1</v>
      </c>
      <c r="H19" s="77">
        <v>2</v>
      </c>
      <c r="I19" s="77">
        <v>2</v>
      </c>
      <c r="J19" s="77">
        <v>2</v>
      </c>
      <c r="K19" s="77">
        <v>1</v>
      </c>
      <c r="L19" s="100">
        <v>1</v>
      </c>
      <c r="M19" s="157">
        <v>1</v>
      </c>
      <c r="N19" s="131">
        <f t="shared" si="0"/>
        <v>11</v>
      </c>
      <c r="O19" s="135">
        <f>N19/8</f>
        <v>1.375</v>
      </c>
      <c r="P19" s="68"/>
      <c r="Q19" s="70"/>
      <c r="R19" s="70"/>
      <c r="S19" s="70"/>
    </row>
    <row r="20" spans="1:24" ht="17" x14ac:dyDescent="0.2">
      <c r="A20" s="305"/>
      <c r="B20" s="306"/>
      <c r="C20" s="274" t="s">
        <v>117</v>
      </c>
      <c r="D20" s="188" t="s">
        <v>274</v>
      </c>
      <c r="E20" s="110"/>
      <c r="F20" s="77">
        <v>3</v>
      </c>
      <c r="G20" s="77"/>
      <c r="H20" s="77">
        <v>1</v>
      </c>
      <c r="I20" s="77">
        <v>3</v>
      </c>
      <c r="J20" s="77">
        <v>1</v>
      </c>
      <c r="K20" s="77">
        <v>3</v>
      </c>
      <c r="L20" s="100">
        <v>3</v>
      </c>
      <c r="M20" s="157">
        <v>2</v>
      </c>
      <c r="N20" s="131">
        <f t="shared" si="0"/>
        <v>16</v>
      </c>
      <c r="O20" s="160">
        <f>N20/7</f>
        <v>2.2857142857142856</v>
      </c>
      <c r="P20" s="68"/>
      <c r="Q20" s="70"/>
      <c r="R20" s="70"/>
      <c r="S20" s="70"/>
    </row>
    <row r="21" spans="1:24" ht="51" x14ac:dyDescent="0.2">
      <c r="A21" s="305"/>
      <c r="B21" s="306"/>
      <c r="C21" s="274" t="s">
        <v>120</v>
      </c>
      <c r="E21" s="110"/>
      <c r="F21" s="77">
        <v>3</v>
      </c>
      <c r="G21" s="77">
        <v>1</v>
      </c>
      <c r="H21" s="77">
        <v>2</v>
      </c>
      <c r="I21" s="77">
        <v>1</v>
      </c>
      <c r="J21" s="77">
        <v>2</v>
      </c>
      <c r="K21" s="77">
        <v>3</v>
      </c>
      <c r="L21" s="100">
        <v>3</v>
      </c>
      <c r="M21" s="157">
        <v>1</v>
      </c>
      <c r="N21" s="131">
        <f t="shared" si="0"/>
        <v>16</v>
      </c>
      <c r="O21" s="133">
        <f>N21/8</f>
        <v>2</v>
      </c>
      <c r="P21" s="68"/>
      <c r="Q21" s="70"/>
      <c r="R21" s="70"/>
      <c r="S21" s="70"/>
      <c r="U21" s="90"/>
      <c r="V21" s="90"/>
      <c r="W21" s="90"/>
      <c r="X21" s="90"/>
    </row>
    <row r="22" spans="1:24" ht="35" thickBot="1" x14ac:dyDescent="0.25">
      <c r="A22" s="307"/>
      <c r="B22" s="308"/>
      <c r="C22" s="224" t="s">
        <v>118</v>
      </c>
      <c r="E22" s="113"/>
      <c r="F22" s="98">
        <v>1</v>
      </c>
      <c r="G22" s="98">
        <v>1</v>
      </c>
      <c r="H22" s="98">
        <v>1</v>
      </c>
      <c r="I22" s="98">
        <v>1</v>
      </c>
      <c r="J22" s="98">
        <v>1</v>
      </c>
      <c r="K22" s="98">
        <v>1</v>
      </c>
      <c r="L22" s="101">
        <v>1</v>
      </c>
      <c r="M22" s="158">
        <v>1</v>
      </c>
      <c r="N22" s="136">
        <f t="shared" si="0"/>
        <v>8</v>
      </c>
      <c r="O22" s="164">
        <f>N22/8</f>
        <v>1</v>
      </c>
      <c r="P22" s="68"/>
      <c r="Q22" s="70"/>
      <c r="R22" s="70"/>
      <c r="S22" s="70"/>
      <c r="U22" s="90"/>
      <c r="V22" s="90"/>
      <c r="W22" s="90"/>
      <c r="X22" s="90"/>
    </row>
    <row r="23" spans="1:24" ht="17" thickBot="1" x14ac:dyDescent="0.25">
      <c r="A23" s="29"/>
      <c r="B23" s="29"/>
      <c r="C23" s="29"/>
      <c r="L23" s="42"/>
      <c r="M23" s="54"/>
      <c r="O23" s="61"/>
      <c r="P23" s="68"/>
      <c r="U23" s="90"/>
      <c r="V23" s="87"/>
      <c r="W23" s="89"/>
      <c r="X23" s="90"/>
    </row>
    <row r="24" spans="1:24" ht="18" thickBot="1" x14ac:dyDescent="0.25">
      <c r="A24" s="20" t="s">
        <v>6</v>
      </c>
      <c r="B24" s="21" t="s">
        <v>7</v>
      </c>
      <c r="C24" s="22" t="s">
        <v>8</v>
      </c>
      <c r="D24" s="10"/>
      <c r="E24" s="25" t="s">
        <v>28</v>
      </c>
      <c r="F24" s="25" t="s">
        <v>28</v>
      </c>
      <c r="G24" s="25" t="s">
        <v>28</v>
      </c>
      <c r="H24" s="25" t="s">
        <v>28</v>
      </c>
      <c r="I24" s="25" t="s">
        <v>28</v>
      </c>
      <c r="J24" s="25" t="s">
        <v>28</v>
      </c>
      <c r="K24" s="25" t="s">
        <v>28</v>
      </c>
      <c r="L24" s="43" t="s">
        <v>28</v>
      </c>
      <c r="M24" s="50" t="s">
        <v>28</v>
      </c>
      <c r="N24" s="50" t="s">
        <v>271</v>
      </c>
      <c r="O24" s="50" t="s">
        <v>272</v>
      </c>
      <c r="P24" s="68"/>
      <c r="U24" s="90"/>
      <c r="V24" s="87"/>
      <c r="W24" s="89"/>
      <c r="X24" s="90"/>
    </row>
    <row r="25" spans="1:24" ht="17" x14ac:dyDescent="0.2">
      <c r="A25" s="289" t="s">
        <v>126</v>
      </c>
      <c r="B25" s="310" t="s">
        <v>121</v>
      </c>
      <c r="C25" s="311" t="s">
        <v>122</v>
      </c>
      <c r="E25" s="80">
        <v>1</v>
      </c>
      <c r="F25" s="97">
        <v>2</v>
      </c>
      <c r="G25" s="97">
        <v>2</v>
      </c>
      <c r="H25" s="97">
        <v>3</v>
      </c>
      <c r="I25" s="97">
        <v>2</v>
      </c>
      <c r="J25" s="97">
        <v>2</v>
      </c>
      <c r="K25" s="97">
        <v>1</v>
      </c>
      <c r="L25" s="99">
        <v>1</v>
      </c>
      <c r="M25" s="156">
        <v>1</v>
      </c>
      <c r="N25" s="129">
        <f>SUM(E25:M25)</f>
        <v>15</v>
      </c>
      <c r="O25" s="159">
        <f>N25/9</f>
        <v>1.6666666666666667</v>
      </c>
      <c r="P25" s="68"/>
      <c r="U25" s="90"/>
      <c r="V25" s="90"/>
      <c r="W25" s="90"/>
      <c r="X25" s="90"/>
    </row>
    <row r="26" spans="1:24" ht="17" x14ac:dyDescent="0.2">
      <c r="A26" s="291"/>
      <c r="B26" s="292"/>
      <c r="C26" s="274" t="s">
        <v>123</v>
      </c>
      <c r="E26" s="110"/>
      <c r="F26" s="77">
        <v>2</v>
      </c>
      <c r="G26" s="77">
        <v>2</v>
      </c>
      <c r="H26" s="77">
        <v>3</v>
      </c>
      <c r="I26" s="77">
        <v>1</v>
      </c>
      <c r="J26" s="77">
        <v>1</v>
      </c>
      <c r="K26" s="77">
        <v>3</v>
      </c>
      <c r="L26" s="100">
        <v>3</v>
      </c>
      <c r="M26" s="157">
        <v>2</v>
      </c>
      <c r="N26" s="131">
        <f>SUM(E26:M26)</f>
        <v>17</v>
      </c>
      <c r="O26" s="133">
        <f>N26/8</f>
        <v>2.125</v>
      </c>
      <c r="P26" s="68"/>
      <c r="U26" s="90"/>
      <c r="V26" s="90"/>
      <c r="W26" s="90"/>
      <c r="X26" s="90"/>
    </row>
    <row r="27" spans="1:24" ht="34" x14ac:dyDescent="0.2">
      <c r="A27" s="291"/>
      <c r="B27" s="292"/>
      <c r="C27" s="275" t="s">
        <v>127</v>
      </c>
      <c r="E27" s="83">
        <v>2</v>
      </c>
      <c r="F27" s="77">
        <v>3</v>
      </c>
      <c r="G27" s="77">
        <v>1</v>
      </c>
      <c r="H27" s="77">
        <v>3</v>
      </c>
      <c r="I27" s="77">
        <v>1</v>
      </c>
      <c r="J27" s="77">
        <v>1</v>
      </c>
      <c r="K27" s="77">
        <v>2</v>
      </c>
      <c r="L27" s="100">
        <v>2</v>
      </c>
      <c r="M27" s="157">
        <v>1</v>
      </c>
      <c r="N27" s="131">
        <f>SUM(E27:M27)</f>
        <v>16</v>
      </c>
      <c r="O27" s="133">
        <f>N27/9</f>
        <v>1.7777777777777777</v>
      </c>
      <c r="P27" s="68"/>
      <c r="U27" s="90"/>
      <c r="V27" s="90"/>
      <c r="W27" s="90"/>
      <c r="X27" s="90"/>
    </row>
    <row r="28" spans="1:24" ht="34" x14ac:dyDescent="0.2">
      <c r="A28" s="291"/>
      <c r="B28" s="292"/>
      <c r="C28" s="274" t="s">
        <v>124</v>
      </c>
      <c r="E28" s="110"/>
      <c r="F28" s="77">
        <v>2</v>
      </c>
      <c r="G28" s="77">
        <v>1</v>
      </c>
      <c r="H28" s="77">
        <v>2</v>
      </c>
      <c r="I28" s="77">
        <v>1</v>
      </c>
      <c r="J28" s="77">
        <v>2</v>
      </c>
      <c r="K28" s="77">
        <v>2</v>
      </c>
      <c r="L28" s="100">
        <v>2</v>
      </c>
      <c r="M28" s="157">
        <v>2</v>
      </c>
      <c r="N28" s="131">
        <f>SUM(E28:M28)</f>
        <v>14</v>
      </c>
      <c r="O28" s="133">
        <f>N28/8</f>
        <v>1.75</v>
      </c>
      <c r="P28" s="68"/>
      <c r="U28" s="90"/>
      <c r="V28" s="90"/>
      <c r="W28" s="90"/>
      <c r="X28" s="90"/>
    </row>
    <row r="29" spans="1:24" ht="35" thickBot="1" x14ac:dyDescent="0.25">
      <c r="A29" s="293"/>
      <c r="B29" s="294"/>
      <c r="C29" s="286" t="s">
        <v>125</v>
      </c>
      <c r="E29" s="84">
        <v>3</v>
      </c>
      <c r="F29" s="98">
        <v>3</v>
      </c>
      <c r="G29" s="98">
        <v>2</v>
      </c>
      <c r="H29" s="112"/>
      <c r="I29" s="112"/>
      <c r="J29" s="98">
        <v>2</v>
      </c>
      <c r="K29" s="98">
        <v>3</v>
      </c>
      <c r="L29" s="101">
        <v>3</v>
      </c>
      <c r="M29" s="158">
        <v>2</v>
      </c>
      <c r="N29" s="136">
        <f>SUM(E29:M29)</f>
        <v>18</v>
      </c>
      <c r="O29" s="165">
        <f>N29/7</f>
        <v>2.5714285714285716</v>
      </c>
      <c r="P29" s="68"/>
    </row>
    <row r="30" spans="1:24" ht="17" thickBot="1" x14ac:dyDescent="0.25">
      <c r="A30" s="29"/>
      <c r="B30" s="29"/>
      <c r="L30" s="42"/>
      <c r="M30" s="54"/>
      <c r="O30" s="61"/>
      <c r="P30" s="68"/>
    </row>
    <row r="31" spans="1:24" ht="18" thickBot="1" x14ac:dyDescent="0.25">
      <c r="A31" s="20" t="s">
        <v>6</v>
      </c>
      <c r="B31" s="21" t="s">
        <v>7</v>
      </c>
      <c r="C31" s="22" t="s">
        <v>8</v>
      </c>
      <c r="D31" s="10"/>
      <c r="E31" s="25" t="s">
        <v>28</v>
      </c>
      <c r="F31" s="25" t="s">
        <v>28</v>
      </c>
      <c r="G31" s="25" t="s">
        <v>28</v>
      </c>
      <c r="H31" s="25" t="s">
        <v>28</v>
      </c>
      <c r="I31" s="25" t="s">
        <v>28</v>
      </c>
      <c r="J31" s="25" t="s">
        <v>28</v>
      </c>
      <c r="K31" s="25" t="s">
        <v>28</v>
      </c>
      <c r="L31" s="43" t="s">
        <v>28</v>
      </c>
      <c r="M31" s="50" t="s">
        <v>28</v>
      </c>
      <c r="N31" s="50" t="s">
        <v>271</v>
      </c>
      <c r="O31" s="50" t="s">
        <v>272</v>
      </c>
      <c r="P31" s="68"/>
    </row>
    <row r="32" spans="1:24" ht="34" x14ac:dyDescent="0.2">
      <c r="A32" s="312" t="s">
        <v>128</v>
      </c>
      <c r="B32" s="310" t="s">
        <v>129</v>
      </c>
      <c r="C32" s="311" t="s">
        <v>131</v>
      </c>
      <c r="E32" s="114"/>
      <c r="F32" s="51">
        <v>3</v>
      </c>
      <c r="G32" s="51">
        <v>3</v>
      </c>
      <c r="H32" s="51">
        <v>3</v>
      </c>
      <c r="I32" s="51">
        <v>1</v>
      </c>
      <c r="J32" s="51">
        <v>2</v>
      </c>
      <c r="K32" s="51">
        <v>2</v>
      </c>
      <c r="L32" s="57">
        <v>2</v>
      </c>
      <c r="M32" s="166">
        <v>1</v>
      </c>
      <c r="N32" s="129">
        <f>SUM(E32:M32)</f>
        <v>17</v>
      </c>
      <c r="O32" s="169">
        <f>N32/8</f>
        <v>2.125</v>
      </c>
      <c r="P32" s="68"/>
    </row>
    <row r="33" spans="1:19" ht="34" x14ac:dyDescent="0.2">
      <c r="A33" s="313"/>
      <c r="B33" s="314"/>
      <c r="C33" s="274" t="s">
        <v>132</v>
      </c>
      <c r="E33" s="115"/>
      <c r="F33" s="52">
        <v>3</v>
      </c>
      <c r="G33" s="52">
        <v>3</v>
      </c>
      <c r="H33" s="52">
        <v>3</v>
      </c>
      <c r="I33" s="52">
        <v>1</v>
      </c>
      <c r="J33" s="52">
        <v>2</v>
      </c>
      <c r="K33" s="52">
        <v>1</v>
      </c>
      <c r="L33" s="58">
        <v>1</v>
      </c>
      <c r="M33" s="167">
        <v>2</v>
      </c>
      <c r="N33" s="131">
        <f>SUM(E33:M33)</f>
        <v>16</v>
      </c>
      <c r="O33" s="133">
        <f>N33/8</f>
        <v>2</v>
      </c>
      <c r="P33" s="68"/>
    </row>
    <row r="34" spans="1:19" ht="34" x14ac:dyDescent="0.2">
      <c r="A34" s="313"/>
      <c r="B34" s="314"/>
      <c r="C34" s="222" t="s">
        <v>133</v>
      </c>
      <c r="E34" s="52">
        <v>1</v>
      </c>
      <c r="F34" s="52">
        <v>2</v>
      </c>
      <c r="G34" s="52">
        <v>1</v>
      </c>
      <c r="H34" s="52">
        <v>1</v>
      </c>
      <c r="I34" s="52">
        <v>1</v>
      </c>
      <c r="J34" s="52">
        <v>2</v>
      </c>
      <c r="K34" s="52">
        <v>2</v>
      </c>
      <c r="L34" s="58">
        <v>2</v>
      </c>
      <c r="M34" s="167">
        <v>1</v>
      </c>
      <c r="N34" s="131">
        <f>SUM(E34:M34)</f>
        <v>13</v>
      </c>
      <c r="O34" s="135">
        <f>N34/9</f>
        <v>1.4444444444444444</v>
      </c>
      <c r="P34" s="68"/>
      <c r="Q34" s="70"/>
      <c r="R34" s="70"/>
      <c r="S34" s="70"/>
    </row>
    <row r="35" spans="1:19" ht="35" thickBot="1" x14ac:dyDescent="0.25">
      <c r="A35" s="315"/>
      <c r="B35" s="316"/>
      <c r="C35" s="286" t="s">
        <v>130</v>
      </c>
      <c r="E35" s="116"/>
      <c r="F35" s="53">
        <v>1</v>
      </c>
      <c r="G35" s="53">
        <v>1</v>
      </c>
      <c r="H35" s="53">
        <v>1</v>
      </c>
      <c r="I35" s="53">
        <v>2</v>
      </c>
      <c r="J35" s="53">
        <v>1</v>
      </c>
      <c r="K35" s="53">
        <v>3</v>
      </c>
      <c r="L35" s="59">
        <v>3</v>
      </c>
      <c r="M35" s="168">
        <v>1</v>
      </c>
      <c r="N35" s="136">
        <f>SUM(E35:M35)</f>
        <v>13</v>
      </c>
      <c r="O35" s="137">
        <f>N35/8</f>
        <v>1.625</v>
      </c>
      <c r="P35" s="68"/>
      <c r="Q35" s="70"/>
      <c r="R35" s="70"/>
      <c r="S35" s="70"/>
    </row>
    <row r="36" spans="1:19" ht="17" thickBot="1" x14ac:dyDescent="0.25">
      <c r="L36" s="42"/>
      <c r="M36" s="54"/>
      <c r="O36" s="61"/>
      <c r="P36" s="68"/>
      <c r="Q36" s="70"/>
      <c r="R36" s="70"/>
      <c r="S36" s="70"/>
    </row>
    <row r="37" spans="1:19" ht="18" thickBot="1" x14ac:dyDescent="0.25">
      <c r="A37" s="20" t="s">
        <v>6</v>
      </c>
      <c r="B37" s="21" t="s">
        <v>7</v>
      </c>
      <c r="C37" s="22" t="s">
        <v>8</v>
      </c>
      <c r="D37" s="10"/>
      <c r="E37" s="25" t="s">
        <v>28</v>
      </c>
      <c r="F37" s="25" t="s">
        <v>28</v>
      </c>
      <c r="G37" s="25" t="s">
        <v>28</v>
      </c>
      <c r="H37" s="25" t="s">
        <v>28</v>
      </c>
      <c r="I37" s="25" t="s">
        <v>28</v>
      </c>
      <c r="J37" s="25" t="s">
        <v>28</v>
      </c>
      <c r="K37" s="25" t="s">
        <v>28</v>
      </c>
      <c r="L37" s="43" t="s">
        <v>28</v>
      </c>
      <c r="M37" s="50" t="s">
        <v>28</v>
      </c>
      <c r="N37" s="50" t="s">
        <v>271</v>
      </c>
      <c r="O37" s="50" t="s">
        <v>272</v>
      </c>
      <c r="P37" s="68"/>
      <c r="Q37" s="70"/>
      <c r="R37" s="70"/>
      <c r="S37" s="70"/>
    </row>
    <row r="38" spans="1:19" ht="17" x14ac:dyDescent="0.2">
      <c r="A38" s="289" t="s">
        <v>134</v>
      </c>
      <c r="B38" s="290" t="s">
        <v>135</v>
      </c>
      <c r="C38" s="319" t="s">
        <v>136</v>
      </c>
      <c r="D38" s="196" t="s">
        <v>274</v>
      </c>
      <c r="E38" s="192">
        <v>3</v>
      </c>
      <c r="F38" s="97">
        <v>2</v>
      </c>
      <c r="G38" s="97">
        <v>1</v>
      </c>
      <c r="H38" s="97">
        <v>2</v>
      </c>
      <c r="I38" s="97">
        <v>3</v>
      </c>
      <c r="J38" s="97">
        <v>1</v>
      </c>
      <c r="K38" s="97">
        <v>1</v>
      </c>
      <c r="L38" s="99">
        <v>1</v>
      </c>
      <c r="M38" s="156">
        <v>2</v>
      </c>
      <c r="N38" s="129">
        <f t="shared" ref="N38:N43" si="1">SUM(E38:M38)</f>
        <v>16</v>
      </c>
      <c r="O38" s="169">
        <f>N38/9</f>
        <v>1.7777777777777777</v>
      </c>
      <c r="P38" s="68"/>
      <c r="Q38" s="70"/>
      <c r="R38" s="70"/>
      <c r="S38" s="70"/>
    </row>
    <row r="39" spans="1:19" ht="34" x14ac:dyDescent="0.2">
      <c r="A39" s="317"/>
      <c r="B39" s="318"/>
      <c r="C39" s="226" t="s">
        <v>137</v>
      </c>
      <c r="D39" s="196" t="s">
        <v>274</v>
      </c>
      <c r="E39" s="193">
        <v>1</v>
      </c>
      <c r="F39" s="77">
        <v>1</v>
      </c>
      <c r="G39" s="77">
        <v>1</v>
      </c>
      <c r="H39" s="77">
        <v>2</v>
      </c>
      <c r="I39" s="77">
        <v>2</v>
      </c>
      <c r="J39" s="77">
        <v>1</v>
      </c>
      <c r="K39" s="77">
        <v>2</v>
      </c>
      <c r="L39" s="100">
        <v>2</v>
      </c>
      <c r="M39" s="157">
        <v>1</v>
      </c>
      <c r="N39" s="131">
        <f t="shared" si="1"/>
        <v>13</v>
      </c>
      <c r="O39" s="135">
        <f>N39/9</f>
        <v>1.4444444444444444</v>
      </c>
      <c r="P39" s="68"/>
      <c r="Q39" s="70"/>
      <c r="R39" s="70"/>
      <c r="S39" s="70"/>
    </row>
    <row r="40" spans="1:19" ht="34" x14ac:dyDescent="0.2">
      <c r="A40" s="317"/>
      <c r="B40" s="318"/>
      <c r="C40" s="320" t="s">
        <v>138</v>
      </c>
      <c r="D40" s="196" t="s">
        <v>274</v>
      </c>
      <c r="E40" s="194"/>
      <c r="F40" s="77">
        <v>2</v>
      </c>
      <c r="G40" s="77">
        <v>1</v>
      </c>
      <c r="H40" s="77">
        <v>2</v>
      </c>
      <c r="I40" s="77">
        <v>1</v>
      </c>
      <c r="J40" s="77">
        <v>1</v>
      </c>
      <c r="K40" s="77">
        <v>3</v>
      </c>
      <c r="L40" s="100">
        <v>3</v>
      </c>
      <c r="M40" s="157">
        <v>1</v>
      </c>
      <c r="N40" s="131">
        <f t="shared" si="1"/>
        <v>14</v>
      </c>
      <c r="O40" s="133">
        <f>N40/8</f>
        <v>1.75</v>
      </c>
      <c r="P40" s="68"/>
      <c r="Q40" s="70"/>
      <c r="R40" s="70"/>
      <c r="S40" s="70"/>
    </row>
    <row r="41" spans="1:19" ht="51" x14ac:dyDescent="0.2">
      <c r="A41" s="317"/>
      <c r="B41" s="318"/>
      <c r="C41" s="227" t="s">
        <v>139</v>
      </c>
      <c r="D41" s="197" t="s">
        <v>276</v>
      </c>
      <c r="E41" s="193">
        <v>1</v>
      </c>
      <c r="F41" s="77">
        <v>1</v>
      </c>
      <c r="G41" s="77">
        <v>1</v>
      </c>
      <c r="H41" s="77">
        <v>1</v>
      </c>
      <c r="I41" s="77">
        <v>1</v>
      </c>
      <c r="J41" s="77">
        <v>1</v>
      </c>
      <c r="K41" s="77">
        <v>1</v>
      </c>
      <c r="L41" s="100">
        <v>1</v>
      </c>
      <c r="M41" s="157">
        <v>1</v>
      </c>
      <c r="N41" s="131">
        <f t="shared" si="1"/>
        <v>9</v>
      </c>
      <c r="O41" s="134">
        <f>N41/9</f>
        <v>1</v>
      </c>
      <c r="P41" s="68"/>
      <c r="Q41" s="70"/>
      <c r="R41" s="70"/>
      <c r="S41" s="70"/>
    </row>
    <row r="42" spans="1:19" ht="34" x14ac:dyDescent="0.2">
      <c r="A42" s="317"/>
      <c r="B42" s="318"/>
      <c r="C42" s="320" t="s">
        <v>140</v>
      </c>
      <c r="D42" s="196" t="s">
        <v>274</v>
      </c>
      <c r="E42" s="193">
        <v>2</v>
      </c>
      <c r="F42" s="77">
        <v>2</v>
      </c>
      <c r="G42" s="77">
        <v>1</v>
      </c>
      <c r="H42" s="77">
        <v>2</v>
      </c>
      <c r="I42" s="77">
        <v>2</v>
      </c>
      <c r="J42" s="77">
        <v>1</v>
      </c>
      <c r="K42" s="77">
        <v>2</v>
      </c>
      <c r="L42" s="100">
        <v>2</v>
      </c>
      <c r="M42" s="157">
        <v>1</v>
      </c>
      <c r="N42" s="131">
        <f t="shared" si="1"/>
        <v>15</v>
      </c>
      <c r="O42" s="132">
        <f>N42/9</f>
        <v>1.6666666666666667</v>
      </c>
      <c r="P42" s="68"/>
      <c r="Q42" s="70"/>
      <c r="R42" s="70"/>
      <c r="S42" s="70"/>
    </row>
    <row r="43" spans="1:19" ht="18" thickBot="1" x14ac:dyDescent="0.25">
      <c r="A43" s="315"/>
      <c r="B43" s="316"/>
      <c r="C43" s="228" t="s">
        <v>141</v>
      </c>
      <c r="D43" s="196" t="s">
        <v>274</v>
      </c>
      <c r="E43" s="195">
        <v>3</v>
      </c>
      <c r="F43" s="98">
        <v>2</v>
      </c>
      <c r="G43" s="98">
        <v>1</v>
      </c>
      <c r="H43" s="98">
        <v>2</v>
      </c>
      <c r="I43" s="98">
        <v>1</v>
      </c>
      <c r="J43" s="98">
        <v>1</v>
      </c>
      <c r="K43" s="98">
        <v>1</v>
      </c>
      <c r="L43" s="101">
        <v>1</v>
      </c>
      <c r="M43" s="158">
        <v>1</v>
      </c>
      <c r="N43" s="136">
        <f t="shared" si="1"/>
        <v>13</v>
      </c>
      <c r="O43" s="170">
        <f>N43/9</f>
        <v>1.4444444444444444</v>
      </c>
      <c r="P43" s="68"/>
      <c r="Q43" s="70"/>
      <c r="R43" s="70"/>
      <c r="S43" s="70"/>
    </row>
    <row r="44" spans="1:19" ht="17" thickBot="1" x14ac:dyDescent="0.25">
      <c r="L44" s="42"/>
      <c r="M44" s="54"/>
      <c r="O44" s="61"/>
      <c r="P44" s="68"/>
      <c r="Q44" s="70"/>
      <c r="R44" s="70"/>
      <c r="S44" s="70"/>
    </row>
    <row r="45" spans="1:19" ht="18" thickBot="1" x14ac:dyDescent="0.25">
      <c r="A45" s="20" t="s">
        <v>6</v>
      </c>
      <c r="B45" s="21" t="s">
        <v>7</v>
      </c>
      <c r="C45" s="22" t="s">
        <v>8</v>
      </c>
      <c r="D45" s="10"/>
      <c r="E45" s="25" t="s">
        <v>28</v>
      </c>
      <c r="F45" s="25" t="s">
        <v>28</v>
      </c>
      <c r="G45" s="25" t="s">
        <v>28</v>
      </c>
      <c r="H45" s="25" t="s">
        <v>28</v>
      </c>
      <c r="I45" s="25" t="s">
        <v>28</v>
      </c>
      <c r="J45" s="25" t="s">
        <v>28</v>
      </c>
      <c r="K45" s="25" t="s">
        <v>28</v>
      </c>
      <c r="L45" s="43" t="s">
        <v>28</v>
      </c>
      <c r="M45" s="50" t="s">
        <v>28</v>
      </c>
      <c r="N45" s="50" t="s">
        <v>271</v>
      </c>
      <c r="O45" s="50" t="s">
        <v>272</v>
      </c>
      <c r="P45" s="68"/>
      <c r="Q45" s="70"/>
      <c r="R45" s="70"/>
      <c r="S45" s="70"/>
    </row>
    <row r="46" spans="1:19" ht="34" x14ac:dyDescent="0.2">
      <c r="A46" s="321" t="s">
        <v>142</v>
      </c>
      <c r="B46" s="322" t="s">
        <v>143</v>
      </c>
      <c r="C46" s="323" t="s">
        <v>144</v>
      </c>
      <c r="D46" s="196" t="s">
        <v>274</v>
      </c>
      <c r="E46" s="192">
        <v>1</v>
      </c>
      <c r="F46" s="97">
        <v>2</v>
      </c>
      <c r="G46" s="97">
        <v>2</v>
      </c>
      <c r="H46" s="97">
        <v>1</v>
      </c>
      <c r="I46" s="97">
        <v>1</v>
      </c>
      <c r="J46" s="97">
        <v>1</v>
      </c>
      <c r="K46" s="97">
        <v>3</v>
      </c>
      <c r="L46" s="99">
        <v>3</v>
      </c>
      <c r="M46" s="156">
        <v>3</v>
      </c>
      <c r="N46" s="129">
        <f>SUM(E46:M46)</f>
        <v>17</v>
      </c>
      <c r="O46" s="169">
        <f>N46/9</f>
        <v>1.8888888888888888</v>
      </c>
      <c r="P46" s="68"/>
      <c r="Q46" s="70"/>
      <c r="R46" s="70"/>
      <c r="S46" s="70"/>
    </row>
    <row r="47" spans="1:19" ht="106" customHeight="1" x14ac:dyDescent="0.2">
      <c r="A47" s="305"/>
      <c r="B47" s="306"/>
      <c r="C47" s="226" t="s">
        <v>148</v>
      </c>
      <c r="D47" s="197" t="s">
        <v>275</v>
      </c>
      <c r="E47" s="193">
        <v>1</v>
      </c>
      <c r="F47" s="77">
        <v>3</v>
      </c>
      <c r="G47" s="77">
        <v>1</v>
      </c>
      <c r="H47" s="77">
        <v>1</v>
      </c>
      <c r="I47" s="77">
        <v>2</v>
      </c>
      <c r="J47" s="77">
        <v>1</v>
      </c>
      <c r="K47" s="77">
        <v>1</v>
      </c>
      <c r="L47" s="100">
        <v>1</v>
      </c>
      <c r="M47" s="157">
        <v>1</v>
      </c>
      <c r="N47" s="131">
        <f>SUM(E47:M47)</f>
        <v>12</v>
      </c>
      <c r="O47" s="135">
        <f>N47/9</f>
        <v>1.3333333333333333</v>
      </c>
      <c r="P47" s="68"/>
      <c r="Q47" s="70"/>
      <c r="R47" s="70"/>
      <c r="S47" s="70"/>
    </row>
    <row r="48" spans="1:19" ht="20" customHeight="1" x14ac:dyDescent="0.2">
      <c r="A48" s="305"/>
      <c r="B48" s="306"/>
      <c r="C48" s="320" t="s">
        <v>145</v>
      </c>
      <c r="D48" s="196" t="s">
        <v>274</v>
      </c>
      <c r="E48" s="193">
        <v>2</v>
      </c>
      <c r="F48" s="77">
        <v>1</v>
      </c>
      <c r="G48" s="77">
        <v>1</v>
      </c>
      <c r="H48" s="77">
        <v>1</v>
      </c>
      <c r="I48" s="77">
        <v>2</v>
      </c>
      <c r="J48" s="77">
        <v>2</v>
      </c>
      <c r="K48" s="77">
        <v>2</v>
      </c>
      <c r="L48" s="100">
        <v>2</v>
      </c>
      <c r="M48" s="157">
        <v>2</v>
      </c>
      <c r="N48" s="131">
        <f>SUM(E48:M48)</f>
        <v>15</v>
      </c>
      <c r="O48" s="132">
        <f>N48/9</f>
        <v>1.6666666666666667</v>
      </c>
      <c r="P48" s="68"/>
      <c r="Q48" s="70"/>
      <c r="R48" s="70"/>
      <c r="S48" s="70"/>
    </row>
    <row r="49" spans="1:19" ht="37" customHeight="1" x14ac:dyDescent="0.2">
      <c r="A49" s="305"/>
      <c r="B49" s="306"/>
      <c r="C49" s="229" t="s">
        <v>146</v>
      </c>
      <c r="D49" s="196" t="s">
        <v>274</v>
      </c>
      <c r="E49" s="194"/>
      <c r="F49" s="77">
        <v>1</v>
      </c>
      <c r="G49" s="77">
        <v>1</v>
      </c>
      <c r="H49" s="77">
        <v>1</v>
      </c>
      <c r="I49" s="77">
        <v>1</v>
      </c>
      <c r="J49" s="77">
        <v>1</v>
      </c>
      <c r="K49" s="77">
        <v>1</v>
      </c>
      <c r="L49" s="100">
        <v>1</v>
      </c>
      <c r="M49" s="157">
        <v>1</v>
      </c>
      <c r="N49" s="131">
        <f>SUM(E49:M49)</f>
        <v>8</v>
      </c>
      <c r="O49" s="134">
        <f>N49/8</f>
        <v>1</v>
      </c>
      <c r="P49" s="68"/>
      <c r="Q49" s="70"/>
      <c r="R49" s="70"/>
      <c r="S49" s="70"/>
    </row>
    <row r="50" spans="1:19" ht="32" customHeight="1" thickBot="1" x14ac:dyDescent="0.25">
      <c r="A50" s="307"/>
      <c r="B50" s="308"/>
      <c r="C50" s="324" t="s">
        <v>147</v>
      </c>
      <c r="D50" s="196" t="s">
        <v>274</v>
      </c>
      <c r="E50" s="195">
        <v>3</v>
      </c>
      <c r="F50" s="98">
        <v>2</v>
      </c>
      <c r="G50" s="98">
        <v>1</v>
      </c>
      <c r="H50" s="98">
        <v>1</v>
      </c>
      <c r="I50" s="98">
        <v>3</v>
      </c>
      <c r="J50" s="98">
        <v>1</v>
      </c>
      <c r="K50" s="98">
        <v>2</v>
      </c>
      <c r="L50" s="101">
        <v>2</v>
      </c>
      <c r="M50" s="158">
        <v>2</v>
      </c>
      <c r="N50" s="136">
        <f>SUM(E50:M50)</f>
        <v>17</v>
      </c>
      <c r="O50" s="171">
        <f>N50/9</f>
        <v>1.8888888888888888</v>
      </c>
      <c r="P50" s="68"/>
      <c r="Q50" s="70"/>
      <c r="R50" s="70"/>
      <c r="S50" s="70"/>
    </row>
    <row r="51" spans="1:19" x14ac:dyDescent="0.2">
      <c r="P51" s="70"/>
      <c r="Q51" s="70"/>
      <c r="R51" s="70"/>
      <c r="S51" s="70"/>
    </row>
  </sheetData>
  <mergeCells count="10">
    <mergeCell ref="A38:A43"/>
    <mergeCell ref="B38:B43"/>
    <mergeCell ref="A46:A50"/>
    <mergeCell ref="B46:B50"/>
    <mergeCell ref="A9:A22"/>
    <mergeCell ref="B9:B22"/>
    <mergeCell ref="A25:A29"/>
    <mergeCell ref="B25:B29"/>
    <mergeCell ref="A32:A35"/>
    <mergeCell ref="B32:B3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2DE69-BC0C-894C-A315-2C8FF92D3F05}">
  <sheetPr>
    <tabColor theme="6" tint="-0.249977111117893"/>
  </sheetPr>
  <dimension ref="A1:W51"/>
  <sheetViews>
    <sheetView zoomScale="180" zoomScaleNormal="180" workbookViewId="0">
      <pane ySplit="3" topLeftCell="A37" activePane="bottomLeft" state="frozen"/>
      <selection pane="bottomLeft" activeCell="C48" sqref="C48:C49"/>
    </sheetView>
  </sheetViews>
  <sheetFormatPr baseColWidth="10" defaultColWidth="11.1640625" defaultRowHeight="16" x14ac:dyDescent="0.2"/>
  <cols>
    <col min="1" max="1" width="29.33203125" customWidth="1"/>
    <col min="2" max="2" width="26.6640625" customWidth="1"/>
    <col min="3" max="3" width="86.83203125" customWidth="1"/>
    <col min="4" max="4" width="12.6640625" customWidth="1"/>
    <col min="18" max="18" width="11.1640625" style="70"/>
    <col min="21" max="21" width="14.83203125" customWidth="1"/>
  </cols>
  <sheetData>
    <row r="1" spans="1:23" x14ac:dyDescent="0.2">
      <c r="A1" t="s">
        <v>270</v>
      </c>
    </row>
    <row r="3" spans="1:23" s="38" customFormat="1" ht="21" x14ac:dyDescent="0.25">
      <c r="A3" s="41" t="s">
        <v>2</v>
      </c>
      <c r="R3" s="69"/>
    </row>
    <row r="4" spans="1:23" x14ac:dyDescent="0.2">
      <c r="A4" s="6" t="s">
        <v>15</v>
      </c>
      <c r="B4" s="3"/>
    </row>
    <row r="5" spans="1:23" x14ac:dyDescent="0.2">
      <c r="A5" s="6" t="s">
        <v>16</v>
      </c>
      <c r="B5" s="3"/>
    </row>
    <row r="6" spans="1:23" x14ac:dyDescent="0.2">
      <c r="A6" s="5" t="s">
        <v>17</v>
      </c>
      <c r="B6" s="3"/>
    </row>
    <row r="7" spans="1:23" x14ac:dyDescent="0.2">
      <c r="A7" s="5" t="s">
        <v>18</v>
      </c>
      <c r="B7" s="3"/>
    </row>
    <row r="8" spans="1:23" x14ac:dyDescent="0.2">
      <c r="A8" s="5" t="s">
        <v>19</v>
      </c>
      <c r="B8" s="3"/>
      <c r="T8" s="90"/>
      <c r="U8" s="90"/>
      <c r="V8" s="90"/>
      <c r="W8" s="90"/>
    </row>
    <row r="9" spans="1:23" x14ac:dyDescent="0.2">
      <c r="A9" s="5" t="s">
        <v>20</v>
      </c>
      <c r="B9" s="3"/>
      <c r="T9" s="90"/>
      <c r="U9" s="90"/>
      <c r="V9" s="90"/>
      <c r="W9" s="90"/>
    </row>
    <row r="10" spans="1:23" ht="22" thickBot="1" x14ac:dyDescent="0.3">
      <c r="D10" s="74" t="s">
        <v>241</v>
      </c>
      <c r="T10" s="90"/>
      <c r="U10" s="87"/>
      <c r="V10" s="89"/>
      <c r="W10" s="90"/>
    </row>
    <row r="11" spans="1:23" ht="18" thickBot="1" x14ac:dyDescent="0.25">
      <c r="A11" s="20" t="s">
        <v>6</v>
      </c>
      <c r="B11" s="21" t="s">
        <v>7</v>
      </c>
      <c r="C11" s="22" t="s">
        <v>8</v>
      </c>
      <c r="D11" s="10"/>
      <c r="E11" s="25" t="s">
        <v>28</v>
      </c>
      <c r="F11" s="25" t="s">
        <v>28</v>
      </c>
      <c r="G11" s="25" t="s">
        <v>28</v>
      </c>
      <c r="H11" s="43" t="s">
        <v>28</v>
      </c>
      <c r="I11" s="43" t="s">
        <v>28</v>
      </c>
      <c r="J11" s="25" t="s">
        <v>28</v>
      </c>
      <c r="K11" s="43" t="s">
        <v>28</v>
      </c>
      <c r="L11" s="43" t="s">
        <v>28</v>
      </c>
      <c r="M11" s="43" t="s">
        <v>28</v>
      </c>
      <c r="N11" s="43" t="s">
        <v>28</v>
      </c>
      <c r="O11" s="56" t="s">
        <v>28</v>
      </c>
      <c r="P11" s="50" t="s">
        <v>271</v>
      </c>
      <c r="Q11" s="50" t="s">
        <v>272</v>
      </c>
      <c r="T11" s="90"/>
      <c r="U11" s="87"/>
      <c r="V11" s="89"/>
      <c r="W11" s="90"/>
    </row>
    <row r="12" spans="1:23" ht="38" customHeight="1" x14ac:dyDescent="0.2">
      <c r="A12" s="289" t="s">
        <v>149</v>
      </c>
      <c r="B12" s="325" t="s">
        <v>150</v>
      </c>
      <c r="C12" s="230" t="s">
        <v>151</v>
      </c>
      <c r="D12" s="212" t="s">
        <v>277</v>
      </c>
      <c r="E12" s="192">
        <v>1</v>
      </c>
      <c r="F12" s="97">
        <v>1</v>
      </c>
      <c r="G12" s="97">
        <v>1</v>
      </c>
      <c r="H12" s="99">
        <v>1</v>
      </c>
      <c r="I12" s="99">
        <v>1</v>
      </c>
      <c r="J12" s="97">
        <v>1</v>
      </c>
      <c r="K12" s="99">
        <v>1</v>
      </c>
      <c r="L12" s="99">
        <v>1</v>
      </c>
      <c r="M12" s="99">
        <v>1</v>
      </c>
      <c r="N12" s="99">
        <v>1</v>
      </c>
      <c r="O12" s="99">
        <v>1</v>
      </c>
      <c r="P12" s="204">
        <f t="shared" ref="P12:P27" si="0">SUM(E12:O12)</f>
        <v>11</v>
      </c>
      <c r="Q12" s="198">
        <f>P12/11</f>
        <v>1</v>
      </c>
      <c r="R12" s="68"/>
      <c r="S12" s="70"/>
      <c r="T12" s="90"/>
      <c r="U12" s="90"/>
      <c r="V12" s="90"/>
      <c r="W12" s="90"/>
    </row>
    <row r="13" spans="1:23" ht="102" x14ac:dyDescent="0.2">
      <c r="A13" s="305"/>
      <c r="B13" s="306"/>
      <c r="C13" s="320" t="s">
        <v>154</v>
      </c>
      <c r="D13" s="196" t="s">
        <v>274</v>
      </c>
      <c r="E13" s="193">
        <v>1</v>
      </c>
      <c r="F13" s="77">
        <v>1</v>
      </c>
      <c r="G13" s="77">
        <v>3</v>
      </c>
      <c r="H13" s="100">
        <v>1</v>
      </c>
      <c r="I13" s="100">
        <v>3</v>
      </c>
      <c r="J13" s="77">
        <v>2</v>
      </c>
      <c r="K13" s="100">
        <v>2</v>
      </c>
      <c r="L13" s="100">
        <v>1</v>
      </c>
      <c r="M13" s="100">
        <v>1</v>
      </c>
      <c r="N13" s="100">
        <v>1</v>
      </c>
      <c r="O13" s="100">
        <v>1</v>
      </c>
      <c r="P13" s="205">
        <f t="shared" si="0"/>
        <v>17</v>
      </c>
      <c r="Q13" s="199">
        <f>P13/11</f>
        <v>1.5454545454545454</v>
      </c>
      <c r="R13" s="68"/>
      <c r="S13" s="70"/>
      <c r="T13" s="90"/>
      <c r="U13" s="90"/>
      <c r="V13" s="90"/>
      <c r="W13" s="90"/>
    </row>
    <row r="14" spans="1:23" ht="51" x14ac:dyDescent="0.2">
      <c r="A14" s="305"/>
      <c r="B14" s="306"/>
      <c r="C14" s="233" t="s">
        <v>152</v>
      </c>
      <c r="D14" s="196" t="s">
        <v>274</v>
      </c>
      <c r="E14" s="193">
        <v>2</v>
      </c>
      <c r="F14" s="77">
        <v>1</v>
      </c>
      <c r="G14" s="77">
        <v>2</v>
      </c>
      <c r="H14" s="100">
        <v>1</v>
      </c>
      <c r="I14" s="100">
        <v>1</v>
      </c>
      <c r="J14" s="111"/>
      <c r="K14" s="117"/>
      <c r="L14" s="100">
        <v>1</v>
      </c>
      <c r="M14" s="100">
        <v>2</v>
      </c>
      <c r="N14" s="100">
        <v>2</v>
      </c>
      <c r="O14" s="100">
        <v>1</v>
      </c>
      <c r="P14" s="205">
        <f t="shared" si="0"/>
        <v>13</v>
      </c>
      <c r="Q14" s="200">
        <f>P14/9</f>
        <v>1.4444444444444444</v>
      </c>
      <c r="R14" s="68"/>
      <c r="S14" s="70"/>
      <c r="T14" s="90"/>
      <c r="U14" s="90"/>
      <c r="V14" s="90"/>
      <c r="W14" s="90"/>
    </row>
    <row r="15" spans="1:23" ht="51" x14ac:dyDescent="0.2">
      <c r="A15" s="305"/>
      <c r="B15" s="306"/>
      <c r="C15" s="227" t="s">
        <v>153</v>
      </c>
      <c r="D15" s="63"/>
      <c r="E15" s="193">
        <v>1</v>
      </c>
      <c r="F15" s="77">
        <v>1</v>
      </c>
      <c r="G15" s="77">
        <v>1</v>
      </c>
      <c r="H15" s="100">
        <v>1</v>
      </c>
      <c r="I15" s="100">
        <v>1</v>
      </c>
      <c r="J15" s="111"/>
      <c r="K15" s="117"/>
      <c r="L15" s="100">
        <v>1</v>
      </c>
      <c r="M15" s="100">
        <v>1</v>
      </c>
      <c r="N15" s="100">
        <v>1</v>
      </c>
      <c r="O15" s="100">
        <v>1</v>
      </c>
      <c r="P15" s="205">
        <f t="shared" si="0"/>
        <v>9</v>
      </c>
      <c r="Q15" s="201">
        <f>P15/9</f>
        <v>1</v>
      </c>
      <c r="R15" s="68"/>
      <c r="S15" s="70"/>
      <c r="T15" s="90"/>
      <c r="U15" s="90"/>
      <c r="V15" s="90"/>
      <c r="W15" s="90"/>
    </row>
    <row r="16" spans="1:23" ht="17" x14ac:dyDescent="0.2">
      <c r="A16" s="305"/>
      <c r="B16" s="306"/>
      <c r="C16" s="227" t="s">
        <v>155</v>
      </c>
      <c r="D16" s="213" t="s">
        <v>274</v>
      </c>
      <c r="E16" s="193">
        <v>1</v>
      </c>
      <c r="F16" s="77">
        <v>1</v>
      </c>
      <c r="G16" s="77">
        <v>1</v>
      </c>
      <c r="H16" s="100">
        <v>1</v>
      </c>
      <c r="I16" s="100">
        <v>1</v>
      </c>
      <c r="J16" s="111"/>
      <c r="K16" s="117"/>
      <c r="L16" s="100">
        <v>1</v>
      </c>
      <c r="M16" s="100">
        <v>1</v>
      </c>
      <c r="N16" s="100">
        <v>1</v>
      </c>
      <c r="O16" s="100">
        <v>1</v>
      </c>
      <c r="P16" s="205">
        <f t="shared" si="0"/>
        <v>9</v>
      </c>
      <c r="Q16" s="201">
        <f>P16/9</f>
        <v>1</v>
      </c>
      <c r="R16" s="68"/>
      <c r="S16" s="70"/>
    </row>
    <row r="17" spans="1:19" ht="34" x14ac:dyDescent="0.2">
      <c r="A17" s="305"/>
      <c r="B17" s="306"/>
      <c r="C17" s="233" t="s">
        <v>156</v>
      </c>
      <c r="D17" s="63"/>
      <c r="E17" s="193">
        <v>1</v>
      </c>
      <c r="F17" s="77">
        <v>1</v>
      </c>
      <c r="G17" s="77">
        <v>1</v>
      </c>
      <c r="H17" s="100">
        <v>2</v>
      </c>
      <c r="I17" s="100">
        <v>1</v>
      </c>
      <c r="J17" s="77">
        <v>1</v>
      </c>
      <c r="K17" s="100">
        <v>1</v>
      </c>
      <c r="L17" s="100">
        <v>1</v>
      </c>
      <c r="M17" s="100">
        <v>3</v>
      </c>
      <c r="N17" s="100">
        <v>3</v>
      </c>
      <c r="O17" s="100">
        <v>1</v>
      </c>
      <c r="P17" s="205">
        <f t="shared" si="0"/>
        <v>16</v>
      </c>
      <c r="Q17" s="200">
        <f>P17/11</f>
        <v>1.4545454545454546</v>
      </c>
      <c r="R17" s="68"/>
      <c r="S17" s="70"/>
    </row>
    <row r="18" spans="1:19" ht="34" x14ac:dyDescent="0.2">
      <c r="A18" s="305"/>
      <c r="B18" s="306"/>
      <c r="C18" s="320" t="s">
        <v>157</v>
      </c>
      <c r="D18" s="63"/>
      <c r="E18" s="193">
        <v>1</v>
      </c>
      <c r="F18" s="77">
        <v>1</v>
      </c>
      <c r="G18" s="77">
        <v>1</v>
      </c>
      <c r="H18" s="100">
        <v>1</v>
      </c>
      <c r="I18" s="100">
        <v>3</v>
      </c>
      <c r="J18" s="77"/>
      <c r="K18" s="100"/>
      <c r="L18" s="100">
        <v>1</v>
      </c>
      <c r="M18" s="100">
        <v>3</v>
      </c>
      <c r="N18" s="100">
        <v>3</v>
      </c>
      <c r="O18" s="100">
        <v>1</v>
      </c>
      <c r="P18" s="205">
        <f t="shared" si="0"/>
        <v>15</v>
      </c>
      <c r="Q18" s="199">
        <f t="shared" ref="Q18:Q27" si="1">P18/9</f>
        <v>1.6666666666666667</v>
      </c>
      <c r="R18" s="68"/>
      <c r="S18" s="70"/>
    </row>
    <row r="19" spans="1:19" ht="17" x14ac:dyDescent="0.2">
      <c r="A19" s="305"/>
      <c r="B19" s="306"/>
      <c r="C19" s="227" t="s">
        <v>158</v>
      </c>
      <c r="D19" s="63"/>
      <c r="E19" s="193">
        <v>1</v>
      </c>
      <c r="F19" s="111"/>
      <c r="G19" s="111"/>
      <c r="H19" s="100">
        <v>1</v>
      </c>
      <c r="I19" s="100">
        <v>1</v>
      </c>
      <c r="J19" s="77">
        <v>1</v>
      </c>
      <c r="K19" s="100">
        <v>1</v>
      </c>
      <c r="L19" s="100">
        <v>1</v>
      </c>
      <c r="M19" s="100">
        <v>1</v>
      </c>
      <c r="N19" s="100">
        <v>1</v>
      </c>
      <c r="O19" s="100">
        <v>1</v>
      </c>
      <c r="P19" s="205">
        <f t="shared" si="0"/>
        <v>9</v>
      </c>
      <c r="Q19" s="201">
        <f t="shared" si="1"/>
        <v>1</v>
      </c>
      <c r="R19" s="68"/>
      <c r="S19" s="70"/>
    </row>
    <row r="20" spans="1:19" ht="68" x14ac:dyDescent="0.2">
      <c r="A20" s="305"/>
      <c r="B20" s="306"/>
      <c r="C20" s="227" t="s">
        <v>159</v>
      </c>
      <c r="D20" s="253" t="s">
        <v>280</v>
      </c>
      <c r="E20" s="193">
        <v>1</v>
      </c>
      <c r="F20" s="77">
        <v>1</v>
      </c>
      <c r="G20" s="77">
        <v>1</v>
      </c>
      <c r="H20" s="100">
        <v>1</v>
      </c>
      <c r="I20" s="100">
        <v>1</v>
      </c>
      <c r="J20" s="111"/>
      <c r="K20" s="117"/>
      <c r="L20" s="100">
        <v>1</v>
      </c>
      <c r="M20" s="100">
        <v>1</v>
      </c>
      <c r="N20" s="100">
        <v>1</v>
      </c>
      <c r="O20" s="100">
        <v>1</v>
      </c>
      <c r="P20" s="205">
        <f t="shared" si="0"/>
        <v>9</v>
      </c>
      <c r="Q20" s="201">
        <f t="shared" si="1"/>
        <v>1</v>
      </c>
      <c r="R20" s="68"/>
      <c r="S20" s="70"/>
    </row>
    <row r="21" spans="1:19" ht="34" x14ac:dyDescent="0.2">
      <c r="A21" s="305"/>
      <c r="B21" s="306"/>
      <c r="C21" s="233" t="s">
        <v>160</v>
      </c>
      <c r="D21" s="254"/>
      <c r="E21" s="193">
        <v>1</v>
      </c>
      <c r="F21" s="77">
        <v>1</v>
      </c>
      <c r="G21" s="77">
        <v>1</v>
      </c>
      <c r="H21" s="100">
        <v>1</v>
      </c>
      <c r="I21" s="100">
        <v>1</v>
      </c>
      <c r="J21" s="111"/>
      <c r="K21" s="117"/>
      <c r="L21" s="100">
        <v>1</v>
      </c>
      <c r="M21" s="100">
        <v>3</v>
      </c>
      <c r="N21" s="100">
        <v>3</v>
      </c>
      <c r="O21" s="100">
        <v>1</v>
      </c>
      <c r="P21" s="205">
        <f t="shared" si="0"/>
        <v>13</v>
      </c>
      <c r="Q21" s="200">
        <f t="shared" si="1"/>
        <v>1.4444444444444444</v>
      </c>
      <c r="R21" s="68"/>
      <c r="S21" s="70"/>
    </row>
    <row r="22" spans="1:19" ht="34" x14ac:dyDescent="0.2">
      <c r="A22" s="305"/>
      <c r="B22" s="306"/>
      <c r="C22" s="320" t="s">
        <v>161</v>
      </c>
      <c r="D22" s="254"/>
      <c r="E22" s="193">
        <v>2</v>
      </c>
      <c r="F22" s="77">
        <v>1</v>
      </c>
      <c r="G22" s="77">
        <v>2</v>
      </c>
      <c r="H22" s="100">
        <v>2</v>
      </c>
      <c r="I22" s="100">
        <v>2</v>
      </c>
      <c r="J22" s="111"/>
      <c r="K22" s="117"/>
      <c r="L22" s="100">
        <v>1</v>
      </c>
      <c r="M22" s="100">
        <v>2</v>
      </c>
      <c r="N22" s="100">
        <v>2</v>
      </c>
      <c r="O22" s="100">
        <v>2</v>
      </c>
      <c r="P22" s="205">
        <f t="shared" si="0"/>
        <v>16</v>
      </c>
      <c r="Q22" s="202">
        <f t="shared" si="1"/>
        <v>1.7777777777777777</v>
      </c>
      <c r="R22" s="68"/>
    </row>
    <row r="23" spans="1:19" ht="34" x14ac:dyDescent="0.2">
      <c r="A23" s="305"/>
      <c r="B23" s="306"/>
      <c r="C23" s="320" t="s">
        <v>162</v>
      </c>
      <c r="D23" s="255"/>
      <c r="E23" s="193">
        <v>2</v>
      </c>
      <c r="F23" s="77">
        <v>1</v>
      </c>
      <c r="G23" s="77">
        <v>2</v>
      </c>
      <c r="H23" s="100">
        <v>1</v>
      </c>
      <c r="I23" s="100">
        <v>1</v>
      </c>
      <c r="J23" s="111"/>
      <c r="K23" s="117"/>
      <c r="L23" s="100">
        <v>1</v>
      </c>
      <c r="M23" s="100">
        <v>3</v>
      </c>
      <c r="N23" s="100">
        <v>3</v>
      </c>
      <c r="O23" s="100">
        <v>1</v>
      </c>
      <c r="P23" s="205">
        <f t="shared" si="0"/>
        <v>15</v>
      </c>
      <c r="Q23" s="199">
        <f t="shared" si="1"/>
        <v>1.6666666666666667</v>
      </c>
      <c r="R23" s="68"/>
      <c r="S23" s="70"/>
    </row>
    <row r="24" spans="1:19" ht="68" x14ac:dyDescent="0.2">
      <c r="A24" s="305"/>
      <c r="B24" s="306"/>
      <c r="C24" s="320" t="s">
        <v>278</v>
      </c>
      <c r="D24" s="63"/>
      <c r="E24" s="193">
        <v>1</v>
      </c>
      <c r="F24" s="77">
        <v>1</v>
      </c>
      <c r="G24" s="77">
        <v>1</v>
      </c>
      <c r="H24" s="100">
        <v>1</v>
      </c>
      <c r="I24" s="100">
        <v>1</v>
      </c>
      <c r="J24" s="111"/>
      <c r="K24" s="117"/>
      <c r="L24" s="100">
        <v>1</v>
      </c>
      <c r="M24" s="100">
        <v>2</v>
      </c>
      <c r="N24" s="100">
        <v>2</v>
      </c>
      <c r="O24" s="100">
        <v>1</v>
      </c>
      <c r="P24" s="205">
        <f t="shared" si="0"/>
        <v>11</v>
      </c>
      <c r="Q24" s="201">
        <f t="shared" si="1"/>
        <v>1.2222222222222223</v>
      </c>
      <c r="R24" s="68"/>
      <c r="S24" s="70"/>
    </row>
    <row r="25" spans="1:19" ht="51" x14ac:dyDescent="0.2">
      <c r="A25" s="305"/>
      <c r="B25" s="306"/>
      <c r="C25" s="320" t="s">
        <v>294</v>
      </c>
      <c r="D25" s="197" t="s">
        <v>279</v>
      </c>
      <c r="E25" s="193">
        <v>1</v>
      </c>
      <c r="F25" s="77">
        <v>1</v>
      </c>
      <c r="G25" s="77">
        <v>1</v>
      </c>
      <c r="H25" s="100">
        <v>1</v>
      </c>
      <c r="I25" s="100">
        <v>1</v>
      </c>
      <c r="J25" s="111"/>
      <c r="K25" s="117"/>
      <c r="L25" s="100">
        <v>1</v>
      </c>
      <c r="M25" s="100">
        <v>2</v>
      </c>
      <c r="N25" s="100">
        <v>2</v>
      </c>
      <c r="O25" s="100">
        <v>1</v>
      </c>
      <c r="P25" s="205">
        <f t="shared" si="0"/>
        <v>11</v>
      </c>
      <c r="Q25" s="201">
        <f t="shared" si="1"/>
        <v>1.2222222222222223</v>
      </c>
      <c r="R25" s="68"/>
      <c r="S25" s="70"/>
    </row>
    <row r="26" spans="1:19" ht="51" x14ac:dyDescent="0.2">
      <c r="A26" s="305"/>
      <c r="B26" s="306"/>
      <c r="C26" s="233" t="s">
        <v>293</v>
      </c>
      <c r="D26" s="214" t="s">
        <v>279</v>
      </c>
      <c r="E26" s="193">
        <v>2</v>
      </c>
      <c r="F26" s="77">
        <v>1</v>
      </c>
      <c r="G26" s="77">
        <v>1</v>
      </c>
      <c r="H26" s="100">
        <v>1</v>
      </c>
      <c r="I26" s="100">
        <v>2</v>
      </c>
      <c r="J26" s="111"/>
      <c r="K26" s="117"/>
      <c r="L26" s="100">
        <v>1</v>
      </c>
      <c r="M26" s="100">
        <v>2</v>
      </c>
      <c r="N26" s="100">
        <v>2</v>
      </c>
      <c r="O26" s="100">
        <v>1</v>
      </c>
      <c r="P26" s="205">
        <f t="shared" si="0"/>
        <v>13</v>
      </c>
      <c r="Q26" s="200">
        <f t="shared" si="1"/>
        <v>1.4444444444444444</v>
      </c>
      <c r="R26" s="68"/>
      <c r="S26" s="70"/>
    </row>
    <row r="27" spans="1:19" ht="35" thickBot="1" x14ac:dyDescent="0.25">
      <c r="A27" s="307"/>
      <c r="B27" s="308"/>
      <c r="C27" s="326" t="s">
        <v>163</v>
      </c>
      <c r="D27" s="63"/>
      <c r="E27" s="195">
        <v>2</v>
      </c>
      <c r="F27" s="98">
        <v>1</v>
      </c>
      <c r="G27" s="98">
        <v>2</v>
      </c>
      <c r="H27" s="101">
        <v>1</v>
      </c>
      <c r="I27" s="101">
        <v>2</v>
      </c>
      <c r="J27" s="112"/>
      <c r="K27" s="206"/>
      <c r="L27" s="101">
        <v>1</v>
      </c>
      <c r="M27" s="101">
        <v>3</v>
      </c>
      <c r="N27" s="101">
        <v>3</v>
      </c>
      <c r="O27" s="101">
        <v>1</v>
      </c>
      <c r="P27" s="207">
        <f t="shared" si="0"/>
        <v>16</v>
      </c>
      <c r="Q27" s="203">
        <f t="shared" si="1"/>
        <v>1.7777777777777777</v>
      </c>
      <c r="R27" s="68"/>
      <c r="S27" s="70"/>
    </row>
    <row r="28" spans="1:19" ht="17" thickBot="1" x14ac:dyDescent="0.25">
      <c r="H28" s="42"/>
      <c r="I28" s="42"/>
      <c r="K28" s="42"/>
      <c r="L28" s="42"/>
      <c r="M28" s="42"/>
      <c r="N28" s="42"/>
      <c r="O28" s="60"/>
      <c r="Q28" s="61"/>
      <c r="R28" s="68"/>
    </row>
    <row r="29" spans="1:19" ht="18" thickBot="1" x14ac:dyDescent="0.25">
      <c r="A29" s="20" t="s">
        <v>6</v>
      </c>
      <c r="B29" s="21" t="s">
        <v>7</v>
      </c>
      <c r="C29" s="22" t="s">
        <v>8</v>
      </c>
      <c r="D29" s="10"/>
      <c r="E29" s="25" t="s">
        <v>28</v>
      </c>
      <c r="F29" s="25" t="s">
        <v>28</v>
      </c>
      <c r="G29" s="25" t="s">
        <v>28</v>
      </c>
      <c r="H29" s="43" t="s">
        <v>28</v>
      </c>
      <c r="I29" s="43" t="s">
        <v>28</v>
      </c>
      <c r="J29" s="25" t="s">
        <v>28</v>
      </c>
      <c r="K29" s="43" t="s">
        <v>28</v>
      </c>
      <c r="L29" s="43" t="s">
        <v>28</v>
      </c>
      <c r="M29" s="43" t="s">
        <v>28</v>
      </c>
      <c r="N29" s="43" t="s">
        <v>28</v>
      </c>
      <c r="O29" s="56" t="s">
        <v>28</v>
      </c>
      <c r="P29" s="50" t="s">
        <v>271</v>
      </c>
      <c r="Q29" s="50" t="s">
        <v>272</v>
      </c>
      <c r="R29" s="68"/>
      <c r="S29" s="70"/>
    </row>
    <row r="30" spans="1:19" ht="17" x14ac:dyDescent="0.2">
      <c r="A30" s="289" t="s">
        <v>164</v>
      </c>
      <c r="B30" s="325" t="s">
        <v>165</v>
      </c>
      <c r="C30" s="216" t="s">
        <v>168</v>
      </c>
      <c r="E30" s="80">
        <v>1</v>
      </c>
      <c r="F30" s="97">
        <v>1</v>
      </c>
      <c r="G30" s="97">
        <v>1</v>
      </c>
      <c r="H30" s="99">
        <v>1</v>
      </c>
      <c r="I30" s="99">
        <v>1</v>
      </c>
      <c r="J30" s="208"/>
      <c r="K30" s="209"/>
      <c r="L30" s="99">
        <v>1</v>
      </c>
      <c r="M30" s="99">
        <v>2</v>
      </c>
      <c r="N30" s="99">
        <v>2</v>
      </c>
      <c r="O30" s="99">
        <v>1</v>
      </c>
      <c r="P30" s="210">
        <f t="shared" ref="P30:P42" si="2">SUM(E30:O30)</f>
        <v>11</v>
      </c>
      <c r="Q30" s="130">
        <f>P30/9</f>
        <v>1.2222222222222223</v>
      </c>
      <c r="R30" s="68"/>
      <c r="S30" s="70"/>
    </row>
    <row r="31" spans="1:19" ht="34" x14ac:dyDescent="0.2">
      <c r="A31" s="317"/>
      <c r="B31" s="318"/>
      <c r="C31" s="223" t="s">
        <v>169</v>
      </c>
      <c r="D31" s="187" t="s">
        <v>281</v>
      </c>
      <c r="E31" s="83">
        <v>2</v>
      </c>
      <c r="F31" s="77">
        <v>1</v>
      </c>
      <c r="G31" s="77">
        <v>1</v>
      </c>
      <c r="H31" s="100">
        <v>1</v>
      </c>
      <c r="I31" s="100">
        <v>1</v>
      </c>
      <c r="J31" s="111"/>
      <c r="K31" s="117"/>
      <c r="L31" s="100">
        <v>1</v>
      </c>
      <c r="M31" s="100">
        <v>2</v>
      </c>
      <c r="N31" s="100">
        <v>2</v>
      </c>
      <c r="O31" s="100">
        <v>1</v>
      </c>
      <c r="P31" s="128">
        <f t="shared" si="2"/>
        <v>12</v>
      </c>
      <c r="Q31" s="134">
        <f>P31/9</f>
        <v>1.3333333333333333</v>
      </c>
      <c r="R31" s="68"/>
      <c r="S31" s="70"/>
    </row>
    <row r="32" spans="1:19" ht="17" x14ac:dyDescent="0.2">
      <c r="A32" s="317"/>
      <c r="B32" s="318"/>
      <c r="C32" s="273" t="s">
        <v>170</v>
      </c>
      <c r="D32" s="189" t="s">
        <v>281</v>
      </c>
      <c r="E32" s="83">
        <v>2</v>
      </c>
      <c r="F32" s="111"/>
      <c r="G32" s="77">
        <v>1</v>
      </c>
      <c r="H32" s="100">
        <v>1</v>
      </c>
      <c r="I32" s="100">
        <v>1</v>
      </c>
      <c r="J32" s="77">
        <v>1</v>
      </c>
      <c r="K32" s="100">
        <v>1</v>
      </c>
      <c r="L32" s="100">
        <v>2</v>
      </c>
      <c r="M32" s="100">
        <v>3</v>
      </c>
      <c r="N32" s="100">
        <v>3</v>
      </c>
      <c r="O32" s="100">
        <v>2</v>
      </c>
      <c r="P32" s="128">
        <f t="shared" si="2"/>
        <v>17</v>
      </c>
      <c r="Q32" s="132">
        <f>P32/10</f>
        <v>1.7</v>
      </c>
      <c r="R32" s="68"/>
    </row>
    <row r="33" spans="1:19" ht="34" x14ac:dyDescent="0.2">
      <c r="A33" s="317"/>
      <c r="B33" s="318"/>
      <c r="C33" s="273" t="s">
        <v>171</v>
      </c>
      <c r="E33" s="83">
        <v>2</v>
      </c>
      <c r="F33" s="111"/>
      <c r="G33" s="77">
        <v>2</v>
      </c>
      <c r="H33" s="100">
        <v>1</v>
      </c>
      <c r="I33" s="100">
        <v>1</v>
      </c>
      <c r="J33" s="111"/>
      <c r="K33" s="117"/>
      <c r="L33" s="100">
        <v>2</v>
      </c>
      <c r="M33" s="100">
        <v>3</v>
      </c>
      <c r="N33" s="100">
        <v>3</v>
      </c>
      <c r="O33" s="100">
        <v>1</v>
      </c>
      <c r="P33" s="128">
        <f t="shared" si="2"/>
        <v>15</v>
      </c>
      <c r="Q33" s="133">
        <f>P33/8</f>
        <v>1.875</v>
      </c>
      <c r="R33" s="68"/>
    </row>
    <row r="34" spans="1:19" ht="17" x14ac:dyDescent="0.2">
      <c r="A34" s="317"/>
      <c r="B34" s="318"/>
      <c r="C34" s="273" t="s">
        <v>172</v>
      </c>
      <c r="E34" s="83">
        <v>3</v>
      </c>
      <c r="F34" s="111"/>
      <c r="G34" s="77">
        <v>3</v>
      </c>
      <c r="H34" s="100">
        <v>2</v>
      </c>
      <c r="I34" s="100">
        <v>2</v>
      </c>
      <c r="J34" s="111"/>
      <c r="K34" s="117"/>
      <c r="L34" s="100">
        <v>2</v>
      </c>
      <c r="M34" s="100">
        <v>2</v>
      </c>
      <c r="N34" s="100">
        <v>2</v>
      </c>
      <c r="O34" s="100">
        <v>2</v>
      </c>
      <c r="P34" s="128">
        <f t="shared" si="2"/>
        <v>18</v>
      </c>
      <c r="Q34" s="160">
        <v>2.25</v>
      </c>
      <c r="R34" s="68"/>
    </row>
    <row r="35" spans="1:19" ht="34" x14ac:dyDescent="0.2">
      <c r="A35" s="317"/>
      <c r="B35" s="318"/>
      <c r="C35" s="273" t="s">
        <v>173</v>
      </c>
      <c r="E35" s="83">
        <v>2</v>
      </c>
      <c r="F35" s="111"/>
      <c r="G35" s="77">
        <v>3</v>
      </c>
      <c r="H35" s="100">
        <v>2</v>
      </c>
      <c r="I35" s="100">
        <v>2</v>
      </c>
      <c r="J35" s="111"/>
      <c r="K35" s="117"/>
      <c r="L35" s="100">
        <v>2</v>
      </c>
      <c r="M35" s="100">
        <v>1</v>
      </c>
      <c r="N35" s="100">
        <v>1</v>
      </c>
      <c r="O35" s="100">
        <v>2</v>
      </c>
      <c r="P35" s="128">
        <f t="shared" si="2"/>
        <v>15</v>
      </c>
      <c r="Q35" s="133">
        <f>P35/8</f>
        <v>1.875</v>
      </c>
      <c r="R35" s="68"/>
      <c r="S35" s="70"/>
    </row>
    <row r="36" spans="1:19" ht="34" x14ac:dyDescent="0.2">
      <c r="A36" s="317"/>
      <c r="B36" s="318"/>
      <c r="C36" s="219" t="s">
        <v>174</v>
      </c>
      <c r="E36" s="83">
        <v>1</v>
      </c>
      <c r="F36" s="111"/>
      <c r="G36" s="77">
        <v>2</v>
      </c>
      <c r="H36" s="100">
        <v>1</v>
      </c>
      <c r="I36" s="100">
        <v>1</v>
      </c>
      <c r="J36" s="111"/>
      <c r="K36" s="117"/>
      <c r="L36" s="100">
        <v>1</v>
      </c>
      <c r="M36" s="100">
        <v>2</v>
      </c>
      <c r="N36" s="100">
        <v>2</v>
      </c>
      <c r="O36" s="100">
        <v>2</v>
      </c>
      <c r="P36" s="128">
        <f t="shared" si="2"/>
        <v>12</v>
      </c>
      <c r="Q36" s="135">
        <f>P36/8</f>
        <v>1.5</v>
      </c>
      <c r="R36" s="68"/>
      <c r="S36" s="70"/>
    </row>
    <row r="37" spans="1:19" ht="34" x14ac:dyDescent="0.2">
      <c r="A37" s="317"/>
      <c r="B37" s="318"/>
      <c r="C37" s="273" t="s">
        <v>175</v>
      </c>
      <c r="E37" s="83">
        <v>2</v>
      </c>
      <c r="F37" s="111"/>
      <c r="G37" s="77">
        <v>1</v>
      </c>
      <c r="H37" s="100">
        <v>2</v>
      </c>
      <c r="I37" s="100">
        <v>1</v>
      </c>
      <c r="J37" s="111"/>
      <c r="K37" s="117"/>
      <c r="L37" s="100">
        <v>1</v>
      </c>
      <c r="M37" s="100">
        <v>3</v>
      </c>
      <c r="N37" s="100">
        <v>3</v>
      </c>
      <c r="O37" s="100">
        <v>1</v>
      </c>
      <c r="P37" s="128">
        <f t="shared" si="2"/>
        <v>14</v>
      </c>
      <c r="Q37" s="133">
        <f>P37/8</f>
        <v>1.75</v>
      </c>
      <c r="R37" s="68"/>
      <c r="S37" s="70"/>
    </row>
    <row r="38" spans="1:19" ht="17" x14ac:dyDescent="0.2">
      <c r="A38" s="317"/>
      <c r="B38" s="318"/>
      <c r="C38" s="273" t="s">
        <v>176</v>
      </c>
      <c r="D38" s="189" t="s">
        <v>282</v>
      </c>
      <c r="E38" s="83">
        <v>1</v>
      </c>
      <c r="F38" s="77">
        <v>1</v>
      </c>
      <c r="G38" s="77">
        <v>3</v>
      </c>
      <c r="H38" s="100">
        <v>3</v>
      </c>
      <c r="I38" s="100">
        <v>1</v>
      </c>
      <c r="J38" s="111"/>
      <c r="K38" s="117"/>
      <c r="L38" s="100">
        <v>1</v>
      </c>
      <c r="M38" s="100">
        <v>1</v>
      </c>
      <c r="N38" s="100">
        <v>1</v>
      </c>
      <c r="O38" s="100">
        <v>2</v>
      </c>
      <c r="P38" s="128">
        <f t="shared" si="2"/>
        <v>14</v>
      </c>
      <c r="Q38" s="132">
        <f>P38/9</f>
        <v>1.5555555555555556</v>
      </c>
      <c r="R38" s="68"/>
      <c r="S38" s="70"/>
    </row>
    <row r="39" spans="1:19" ht="34" x14ac:dyDescent="0.2">
      <c r="A39" s="317"/>
      <c r="B39" s="318"/>
      <c r="C39" s="219" t="s">
        <v>166</v>
      </c>
      <c r="E39" s="83">
        <v>2</v>
      </c>
      <c r="F39" s="77">
        <v>1</v>
      </c>
      <c r="G39" s="77">
        <v>3</v>
      </c>
      <c r="H39" s="100">
        <v>1</v>
      </c>
      <c r="I39" s="100">
        <v>1</v>
      </c>
      <c r="J39" s="77">
        <v>1</v>
      </c>
      <c r="K39" s="100">
        <v>1</v>
      </c>
      <c r="L39" s="100">
        <v>1</v>
      </c>
      <c r="M39" s="100">
        <v>1</v>
      </c>
      <c r="N39" s="100">
        <v>1</v>
      </c>
      <c r="O39" s="100">
        <v>1</v>
      </c>
      <c r="P39" s="128">
        <f t="shared" si="2"/>
        <v>14</v>
      </c>
      <c r="Q39" s="135">
        <f>P39/11</f>
        <v>1.2727272727272727</v>
      </c>
      <c r="R39" s="68"/>
      <c r="S39" s="70"/>
    </row>
    <row r="40" spans="1:19" ht="34" x14ac:dyDescent="0.2">
      <c r="A40" s="317"/>
      <c r="B40" s="318"/>
      <c r="C40" s="217" t="s">
        <v>177</v>
      </c>
      <c r="E40" s="83">
        <v>1</v>
      </c>
      <c r="F40" s="77">
        <v>1</v>
      </c>
      <c r="G40" s="77">
        <v>2</v>
      </c>
      <c r="H40" s="100">
        <v>1</v>
      </c>
      <c r="I40" s="100">
        <v>1</v>
      </c>
      <c r="J40" s="77">
        <v>1</v>
      </c>
      <c r="K40" s="100">
        <v>1</v>
      </c>
      <c r="L40" s="100">
        <v>1</v>
      </c>
      <c r="M40" s="100">
        <v>1</v>
      </c>
      <c r="N40" s="100">
        <v>1</v>
      </c>
      <c r="O40" s="100">
        <v>2</v>
      </c>
      <c r="P40" s="128">
        <f t="shared" si="2"/>
        <v>13</v>
      </c>
      <c r="Q40" s="134">
        <f>P40/11</f>
        <v>1.1818181818181819</v>
      </c>
      <c r="R40" s="68"/>
      <c r="S40" s="70"/>
    </row>
    <row r="41" spans="1:19" ht="34" x14ac:dyDescent="0.2">
      <c r="A41" s="317"/>
      <c r="B41" s="318"/>
      <c r="C41" s="219" t="s">
        <v>178</v>
      </c>
      <c r="D41" s="189" t="s">
        <v>283</v>
      </c>
      <c r="E41" s="83">
        <v>2</v>
      </c>
      <c r="F41" s="77">
        <v>1</v>
      </c>
      <c r="G41" s="77">
        <v>1</v>
      </c>
      <c r="H41" s="100">
        <v>1</v>
      </c>
      <c r="I41" s="100">
        <v>1</v>
      </c>
      <c r="J41" s="77">
        <v>1</v>
      </c>
      <c r="K41" s="100">
        <v>1</v>
      </c>
      <c r="L41" s="100">
        <v>1</v>
      </c>
      <c r="M41" s="100">
        <v>3</v>
      </c>
      <c r="N41" s="100">
        <v>3</v>
      </c>
      <c r="O41" s="100">
        <v>1</v>
      </c>
      <c r="P41" s="128">
        <f t="shared" si="2"/>
        <v>16</v>
      </c>
      <c r="Q41" s="135">
        <f>P41/11</f>
        <v>1.4545454545454546</v>
      </c>
      <c r="R41" s="68"/>
      <c r="S41" s="70"/>
    </row>
    <row r="42" spans="1:19" ht="35" thickBot="1" x14ac:dyDescent="0.25">
      <c r="A42" s="315"/>
      <c r="B42" s="316"/>
      <c r="C42" s="232" t="s">
        <v>167</v>
      </c>
      <c r="E42" s="84">
        <v>2</v>
      </c>
      <c r="F42" s="98">
        <v>1</v>
      </c>
      <c r="G42" s="98">
        <v>2</v>
      </c>
      <c r="H42" s="101">
        <v>1</v>
      </c>
      <c r="I42" s="101">
        <v>1</v>
      </c>
      <c r="J42" s="112"/>
      <c r="K42" s="206"/>
      <c r="L42" s="101">
        <v>1</v>
      </c>
      <c r="M42" s="101">
        <v>2</v>
      </c>
      <c r="N42" s="101">
        <v>2</v>
      </c>
      <c r="O42" s="101">
        <v>1</v>
      </c>
      <c r="P42" s="211">
        <f t="shared" si="2"/>
        <v>13</v>
      </c>
      <c r="Q42" s="170">
        <f>P42/9</f>
        <v>1.4444444444444444</v>
      </c>
      <c r="R42" s="68"/>
      <c r="S42" s="70"/>
    </row>
    <row r="43" spans="1:19" ht="17" thickBot="1" x14ac:dyDescent="0.25">
      <c r="H43" s="42"/>
      <c r="I43" s="42"/>
      <c r="K43" s="42"/>
      <c r="L43" s="42"/>
      <c r="M43" s="42"/>
      <c r="N43" s="42"/>
      <c r="O43" s="60"/>
      <c r="Q43" s="68"/>
      <c r="R43" s="68"/>
      <c r="S43" s="70"/>
    </row>
    <row r="44" spans="1:19" ht="18" thickBot="1" x14ac:dyDescent="0.25">
      <c r="A44" s="20" t="s">
        <v>6</v>
      </c>
      <c r="B44" s="21" t="s">
        <v>7</v>
      </c>
      <c r="C44" s="22" t="s">
        <v>8</v>
      </c>
      <c r="D44" s="10"/>
      <c r="E44" s="25" t="s">
        <v>28</v>
      </c>
      <c r="F44" s="25" t="s">
        <v>28</v>
      </c>
      <c r="G44" s="25" t="s">
        <v>28</v>
      </c>
      <c r="H44" s="43" t="s">
        <v>28</v>
      </c>
      <c r="I44" s="43" t="s">
        <v>28</v>
      </c>
      <c r="J44" s="25" t="s">
        <v>28</v>
      </c>
      <c r="K44" s="43" t="s">
        <v>28</v>
      </c>
      <c r="L44" s="43" t="s">
        <v>28</v>
      </c>
      <c r="M44" s="43" t="s">
        <v>28</v>
      </c>
      <c r="N44" s="43" t="s">
        <v>28</v>
      </c>
      <c r="O44" s="56" t="s">
        <v>28</v>
      </c>
      <c r="P44" s="50" t="s">
        <v>271</v>
      </c>
      <c r="Q44" s="50" t="s">
        <v>272</v>
      </c>
      <c r="R44" s="68"/>
      <c r="S44" s="70"/>
    </row>
    <row r="45" spans="1:19" ht="17" x14ac:dyDescent="0.2">
      <c r="A45" s="327" t="s">
        <v>179</v>
      </c>
      <c r="B45" s="328" t="s">
        <v>180</v>
      </c>
      <c r="C45" s="221" t="s">
        <v>183</v>
      </c>
      <c r="E45" s="80">
        <v>2</v>
      </c>
      <c r="F45" s="97">
        <v>1</v>
      </c>
      <c r="G45" s="97">
        <v>1</v>
      </c>
      <c r="H45" s="99">
        <v>1</v>
      </c>
      <c r="I45" s="99">
        <v>2</v>
      </c>
      <c r="J45" s="97">
        <v>1</v>
      </c>
      <c r="K45" s="99">
        <v>1</v>
      </c>
      <c r="L45" s="99">
        <v>1</v>
      </c>
      <c r="M45" s="99">
        <v>1</v>
      </c>
      <c r="N45" s="99">
        <v>1</v>
      </c>
      <c r="O45" s="99">
        <v>2</v>
      </c>
      <c r="P45" s="210">
        <f t="shared" ref="P45:P50" si="3">SUM(E45:O45)</f>
        <v>14</v>
      </c>
      <c r="Q45" s="163">
        <f t="shared" ref="Q45:Q50" si="4">P45/11</f>
        <v>1.2727272727272727</v>
      </c>
      <c r="R45" s="68"/>
      <c r="S45" s="70"/>
    </row>
    <row r="46" spans="1:19" ht="51" x14ac:dyDescent="0.2">
      <c r="A46" s="329"/>
      <c r="B46" s="330"/>
      <c r="C46" s="219" t="s">
        <v>185</v>
      </c>
      <c r="E46" s="83">
        <v>1</v>
      </c>
      <c r="F46" s="77">
        <v>1</v>
      </c>
      <c r="G46" s="77">
        <v>1</v>
      </c>
      <c r="H46" s="100">
        <v>1</v>
      </c>
      <c r="I46" s="100">
        <v>1</v>
      </c>
      <c r="J46" s="77">
        <v>2</v>
      </c>
      <c r="K46" s="100">
        <v>2</v>
      </c>
      <c r="L46" s="100">
        <v>1</v>
      </c>
      <c r="M46" s="100">
        <v>2</v>
      </c>
      <c r="N46" s="100">
        <v>2</v>
      </c>
      <c r="O46" s="100">
        <v>1</v>
      </c>
      <c r="P46" s="128">
        <f t="shared" si="3"/>
        <v>15</v>
      </c>
      <c r="Q46" s="135">
        <f t="shared" si="4"/>
        <v>1.3636363636363635</v>
      </c>
      <c r="R46" s="68"/>
      <c r="S46" s="70"/>
    </row>
    <row r="47" spans="1:19" ht="45" customHeight="1" x14ac:dyDescent="0.2">
      <c r="A47" s="329"/>
      <c r="B47" s="330"/>
      <c r="C47" s="219" t="s">
        <v>186</v>
      </c>
      <c r="E47" s="83">
        <v>1</v>
      </c>
      <c r="F47" s="77">
        <v>1</v>
      </c>
      <c r="G47" s="77">
        <v>1</v>
      </c>
      <c r="H47" s="100">
        <v>1</v>
      </c>
      <c r="I47" s="100">
        <v>1</v>
      </c>
      <c r="J47" s="77">
        <v>2</v>
      </c>
      <c r="K47" s="100">
        <v>2</v>
      </c>
      <c r="L47" s="100">
        <v>1</v>
      </c>
      <c r="M47" s="100">
        <v>2</v>
      </c>
      <c r="N47" s="100">
        <v>2</v>
      </c>
      <c r="O47" s="100">
        <v>1</v>
      </c>
      <c r="P47" s="128">
        <f t="shared" si="3"/>
        <v>15</v>
      </c>
      <c r="Q47" s="135">
        <f t="shared" si="4"/>
        <v>1.3636363636363635</v>
      </c>
      <c r="R47" s="68"/>
      <c r="S47" s="70"/>
    </row>
    <row r="48" spans="1:19" ht="34" x14ac:dyDescent="0.2">
      <c r="A48" s="331"/>
      <c r="B48" s="330"/>
      <c r="C48" s="273" t="s">
        <v>181</v>
      </c>
      <c r="E48" s="83">
        <v>1</v>
      </c>
      <c r="F48" s="77">
        <v>1</v>
      </c>
      <c r="G48" s="77">
        <v>1</v>
      </c>
      <c r="H48" s="100">
        <v>2</v>
      </c>
      <c r="I48" s="100">
        <v>2</v>
      </c>
      <c r="J48" s="77">
        <v>2</v>
      </c>
      <c r="K48" s="100">
        <v>2</v>
      </c>
      <c r="L48" s="100">
        <v>1</v>
      </c>
      <c r="M48" s="100">
        <v>3</v>
      </c>
      <c r="N48" s="100">
        <v>3</v>
      </c>
      <c r="O48" s="100">
        <v>1</v>
      </c>
      <c r="P48" s="128">
        <f t="shared" si="3"/>
        <v>19</v>
      </c>
      <c r="Q48" s="132">
        <f t="shared" si="4"/>
        <v>1.7272727272727273</v>
      </c>
      <c r="R48" s="68"/>
      <c r="S48" s="70"/>
    </row>
    <row r="49" spans="1:19" ht="34" x14ac:dyDescent="0.2">
      <c r="A49" s="331"/>
      <c r="B49" s="330"/>
      <c r="C49" s="273" t="s">
        <v>184</v>
      </c>
      <c r="E49" s="83">
        <v>1</v>
      </c>
      <c r="F49" s="77">
        <v>1</v>
      </c>
      <c r="G49" s="77">
        <v>2</v>
      </c>
      <c r="H49" s="100">
        <v>1</v>
      </c>
      <c r="I49" s="100">
        <v>1</v>
      </c>
      <c r="J49" s="77">
        <v>3</v>
      </c>
      <c r="K49" s="100">
        <v>3</v>
      </c>
      <c r="L49" s="100">
        <v>1</v>
      </c>
      <c r="M49" s="100">
        <v>3</v>
      </c>
      <c r="N49" s="100">
        <v>3</v>
      </c>
      <c r="O49" s="100">
        <v>2</v>
      </c>
      <c r="P49" s="128">
        <f t="shared" si="3"/>
        <v>21</v>
      </c>
      <c r="Q49" s="133">
        <f t="shared" si="4"/>
        <v>1.9090909090909092</v>
      </c>
      <c r="R49" s="68"/>
      <c r="S49" s="70"/>
    </row>
    <row r="50" spans="1:19" ht="18" thickBot="1" x14ac:dyDescent="0.25">
      <c r="A50" s="332"/>
      <c r="B50" s="333"/>
      <c r="C50" s="231" t="s">
        <v>182</v>
      </c>
      <c r="D50" s="189" t="s">
        <v>284</v>
      </c>
      <c r="E50" s="84">
        <v>2</v>
      </c>
      <c r="F50" s="98">
        <v>1</v>
      </c>
      <c r="G50" s="98">
        <v>2</v>
      </c>
      <c r="H50" s="101">
        <v>1</v>
      </c>
      <c r="I50" s="101">
        <v>1</v>
      </c>
      <c r="J50" s="98">
        <v>1</v>
      </c>
      <c r="K50" s="101">
        <v>1</v>
      </c>
      <c r="L50" s="101">
        <v>1</v>
      </c>
      <c r="M50" s="101">
        <v>1</v>
      </c>
      <c r="N50" s="101">
        <v>1</v>
      </c>
      <c r="O50" s="101">
        <v>2</v>
      </c>
      <c r="P50" s="211">
        <f t="shared" si="3"/>
        <v>14</v>
      </c>
      <c r="Q50" s="170">
        <f t="shared" si="4"/>
        <v>1.2727272727272727</v>
      </c>
      <c r="R50" s="68"/>
      <c r="S50" s="70"/>
    </row>
    <row r="51" spans="1:19" x14ac:dyDescent="0.2">
      <c r="S51" s="70"/>
    </row>
  </sheetData>
  <mergeCells count="7">
    <mergeCell ref="A45:A50"/>
    <mergeCell ref="B45:B50"/>
    <mergeCell ref="D20:D23"/>
    <mergeCell ref="A12:A27"/>
    <mergeCell ref="B12:B27"/>
    <mergeCell ref="A30:A42"/>
    <mergeCell ref="B30:B4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E8C9B-A0DE-A54A-85F3-32E9EEA81087}">
  <sheetPr>
    <tabColor theme="4" tint="0.59999389629810485"/>
  </sheetPr>
  <dimension ref="A1:W51"/>
  <sheetViews>
    <sheetView zoomScale="180" zoomScaleNormal="180" workbookViewId="0">
      <pane ySplit="3" topLeftCell="A4" activePane="bottomLeft" state="frozen"/>
      <selection pane="bottomLeft" activeCell="C56" sqref="C56"/>
    </sheetView>
  </sheetViews>
  <sheetFormatPr baseColWidth="10" defaultColWidth="11.1640625" defaultRowHeight="16" x14ac:dyDescent="0.2"/>
  <cols>
    <col min="1" max="1" width="29.33203125" customWidth="1"/>
    <col min="2" max="2" width="26.6640625" customWidth="1"/>
    <col min="3" max="3" width="86.83203125" customWidth="1"/>
    <col min="4" max="4" width="13.33203125" customWidth="1"/>
    <col min="18" max="18" width="11.1640625" style="70"/>
    <col min="21" max="21" width="14.83203125" customWidth="1"/>
  </cols>
  <sheetData>
    <row r="1" spans="1:23" x14ac:dyDescent="0.2">
      <c r="A1" t="s">
        <v>270</v>
      </c>
    </row>
    <row r="3" spans="1:23" s="38" customFormat="1" ht="21" x14ac:dyDescent="0.25">
      <c r="A3" s="41" t="s">
        <v>3</v>
      </c>
      <c r="R3" s="69"/>
    </row>
    <row r="4" spans="1:23" x14ac:dyDescent="0.2">
      <c r="A4" s="6" t="s">
        <v>21</v>
      </c>
    </row>
    <row r="5" spans="1:23" x14ac:dyDescent="0.2">
      <c r="A5" s="6" t="s">
        <v>22</v>
      </c>
    </row>
    <row r="6" spans="1:23" x14ac:dyDescent="0.2">
      <c r="A6" s="6" t="s">
        <v>23</v>
      </c>
      <c r="U6" s="70"/>
      <c r="V6" s="70"/>
      <c r="W6" s="70"/>
    </row>
    <row r="7" spans="1:23" x14ac:dyDescent="0.2">
      <c r="A7" s="6" t="s">
        <v>24</v>
      </c>
      <c r="U7" s="70"/>
      <c r="V7" s="70"/>
      <c r="W7" s="70"/>
    </row>
    <row r="8" spans="1:23" ht="22" thickBot="1" x14ac:dyDescent="0.3">
      <c r="D8" s="74" t="s">
        <v>241</v>
      </c>
      <c r="U8" s="70"/>
      <c r="V8" s="70"/>
      <c r="W8" s="70"/>
    </row>
    <row r="9" spans="1:23" ht="18" thickBot="1" x14ac:dyDescent="0.25">
      <c r="A9" s="20" t="s">
        <v>6</v>
      </c>
      <c r="B9" s="21" t="s">
        <v>7</v>
      </c>
      <c r="C9" s="22" t="s">
        <v>8</v>
      </c>
      <c r="D9" s="10"/>
      <c r="E9" s="25" t="s">
        <v>28</v>
      </c>
      <c r="F9" s="25" t="s">
        <v>28</v>
      </c>
      <c r="G9" s="25" t="s">
        <v>28</v>
      </c>
      <c r="H9" s="25" t="s">
        <v>28</v>
      </c>
      <c r="I9" s="25" t="s">
        <v>28</v>
      </c>
      <c r="J9" s="43" t="s">
        <v>28</v>
      </c>
      <c r="K9" s="25" t="s">
        <v>28</v>
      </c>
      <c r="L9" s="43" t="s">
        <v>28</v>
      </c>
      <c r="M9" s="43" t="s">
        <v>28</v>
      </c>
      <c r="N9" s="43" t="s">
        <v>28</v>
      </c>
      <c r="O9" s="50" t="s">
        <v>28</v>
      </c>
      <c r="P9" s="50" t="s">
        <v>271</v>
      </c>
      <c r="Q9" s="50" t="s">
        <v>272</v>
      </c>
      <c r="S9" s="70"/>
      <c r="U9" s="70"/>
      <c r="V9" s="70"/>
      <c r="W9" s="70"/>
    </row>
    <row r="10" spans="1:23" ht="49" customHeight="1" x14ac:dyDescent="0.2">
      <c r="A10" s="312" t="s">
        <v>187</v>
      </c>
      <c r="B10" s="290" t="s">
        <v>222</v>
      </c>
      <c r="C10" s="237" t="s">
        <v>188</v>
      </c>
      <c r="E10" s="80">
        <v>1</v>
      </c>
      <c r="F10" s="97">
        <v>1</v>
      </c>
      <c r="G10" s="97">
        <v>2</v>
      </c>
      <c r="H10" s="97">
        <v>1</v>
      </c>
      <c r="I10" s="97">
        <v>1</v>
      </c>
      <c r="J10" s="99">
        <v>1</v>
      </c>
      <c r="K10" s="97">
        <v>1</v>
      </c>
      <c r="L10" s="99">
        <v>1</v>
      </c>
      <c r="M10" s="99">
        <v>2</v>
      </c>
      <c r="N10" s="99">
        <v>2</v>
      </c>
      <c r="O10" s="156">
        <v>1</v>
      </c>
      <c r="P10" s="129">
        <f t="shared" ref="P10:P22" si="0">SUM(E10:O10)</f>
        <v>14</v>
      </c>
      <c r="Q10" s="163">
        <f>P10/11</f>
        <v>1.2727272727272727</v>
      </c>
      <c r="R10" s="68"/>
      <c r="S10" s="70"/>
      <c r="U10" s="124"/>
      <c r="V10" s="124"/>
      <c r="W10" s="70"/>
    </row>
    <row r="11" spans="1:23" ht="68" x14ac:dyDescent="0.2">
      <c r="A11" s="334"/>
      <c r="B11" s="335"/>
      <c r="C11" s="223" t="s">
        <v>189</v>
      </c>
      <c r="E11" s="83">
        <v>1</v>
      </c>
      <c r="F11" s="77">
        <v>1</v>
      </c>
      <c r="G11" s="77">
        <v>1</v>
      </c>
      <c r="H11" s="77">
        <v>1</v>
      </c>
      <c r="I11" s="77">
        <v>1</v>
      </c>
      <c r="J11" s="100">
        <v>2</v>
      </c>
      <c r="K11" s="77">
        <v>2</v>
      </c>
      <c r="L11" s="100">
        <v>1</v>
      </c>
      <c r="M11" s="100">
        <v>1</v>
      </c>
      <c r="N11" s="100">
        <v>1</v>
      </c>
      <c r="O11" s="157">
        <v>1</v>
      </c>
      <c r="P11" s="131">
        <f t="shared" si="0"/>
        <v>13</v>
      </c>
      <c r="Q11" s="134">
        <f>P11/11</f>
        <v>1.1818181818181819</v>
      </c>
      <c r="R11" s="68"/>
      <c r="S11" s="70"/>
      <c r="U11" s="124"/>
      <c r="V11" s="124"/>
      <c r="W11" s="70"/>
    </row>
    <row r="12" spans="1:23" ht="51" x14ac:dyDescent="0.2">
      <c r="A12" s="334"/>
      <c r="B12" s="335"/>
      <c r="C12" s="222" t="s">
        <v>190</v>
      </c>
      <c r="E12" s="83">
        <v>1</v>
      </c>
      <c r="F12" s="77">
        <v>1</v>
      </c>
      <c r="G12" s="77">
        <v>2</v>
      </c>
      <c r="H12" s="77">
        <v>1</v>
      </c>
      <c r="I12" s="77">
        <v>1</v>
      </c>
      <c r="J12" s="100">
        <v>1</v>
      </c>
      <c r="K12" s="77">
        <v>1</v>
      </c>
      <c r="L12" s="100">
        <v>1</v>
      </c>
      <c r="M12" s="100">
        <v>3</v>
      </c>
      <c r="N12" s="100">
        <v>3</v>
      </c>
      <c r="O12" s="157">
        <v>1</v>
      </c>
      <c r="P12" s="131">
        <f t="shared" si="0"/>
        <v>16</v>
      </c>
      <c r="Q12" s="135">
        <f>P12/11</f>
        <v>1.4545454545454546</v>
      </c>
      <c r="R12" s="68"/>
      <c r="S12" s="70"/>
      <c r="U12" s="124"/>
      <c r="V12" s="124"/>
      <c r="W12" s="70"/>
    </row>
    <row r="13" spans="1:23" ht="51" x14ac:dyDescent="0.2">
      <c r="A13" s="334"/>
      <c r="B13" s="335"/>
      <c r="C13" s="223" t="s">
        <v>191</v>
      </c>
      <c r="E13" s="83">
        <v>1</v>
      </c>
      <c r="F13" s="77">
        <v>1</v>
      </c>
      <c r="G13" s="77">
        <v>1</v>
      </c>
      <c r="H13" s="77">
        <v>1</v>
      </c>
      <c r="I13" s="77">
        <v>1</v>
      </c>
      <c r="J13" s="117"/>
      <c r="K13" s="111"/>
      <c r="L13" s="100">
        <v>1</v>
      </c>
      <c r="M13" s="100">
        <v>2</v>
      </c>
      <c r="N13" s="100">
        <v>2</v>
      </c>
      <c r="O13" s="157">
        <v>1</v>
      </c>
      <c r="P13" s="131">
        <f t="shared" si="0"/>
        <v>11</v>
      </c>
      <c r="Q13" s="134">
        <f>P13/9</f>
        <v>1.2222222222222223</v>
      </c>
      <c r="R13" s="68"/>
      <c r="S13" s="70"/>
    </row>
    <row r="14" spans="1:23" ht="51" x14ac:dyDescent="0.2">
      <c r="A14" s="334"/>
      <c r="B14" s="335"/>
      <c r="C14" s="222" t="s">
        <v>192</v>
      </c>
      <c r="E14" s="83">
        <v>2</v>
      </c>
      <c r="F14" s="77">
        <v>1</v>
      </c>
      <c r="G14" s="77">
        <v>2</v>
      </c>
      <c r="H14" s="77">
        <v>1</v>
      </c>
      <c r="I14" s="77">
        <v>2</v>
      </c>
      <c r="J14" s="117"/>
      <c r="K14" s="111"/>
      <c r="L14" s="100">
        <v>2</v>
      </c>
      <c r="M14" s="100">
        <v>1</v>
      </c>
      <c r="N14" s="100">
        <v>1</v>
      </c>
      <c r="O14" s="157">
        <v>1</v>
      </c>
      <c r="P14" s="131">
        <f t="shared" si="0"/>
        <v>13</v>
      </c>
      <c r="Q14" s="135">
        <f>P14/9</f>
        <v>1.4444444444444444</v>
      </c>
      <c r="R14" s="68"/>
      <c r="S14" s="70"/>
    </row>
    <row r="15" spans="1:23" ht="17" x14ac:dyDescent="0.2">
      <c r="A15" s="334"/>
      <c r="B15" s="335"/>
      <c r="C15" s="234" t="s">
        <v>193</v>
      </c>
      <c r="E15" s="83">
        <v>1</v>
      </c>
      <c r="F15" s="77">
        <v>1</v>
      </c>
      <c r="G15" s="77">
        <v>1</v>
      </c>
      <c r="H15" s="77">
        <v>1</v>
      </c>
      <c r="I15" s="77">
        <v>2</v>
      </c>
      <c r="J15" s="100">
        <v>1</v>
      </c>
      <c r="K15" s="77">
        <v>1</v>
      </c>
      <c r="L15" s="100">
        <v>2</v>
      </c>
      <c r="M15" s="100">
        <v>1</v>
      </c>
      <c r="N15" s="100">
        <v>1</v>
      </c>
      <c r="O15" s="157">
        <v>1</v>
      </c>
      <c r="P15" s="131">
        <f t="shared" si="0"/>
        <v>13</v>
      </c>
      <c r="Q15" s="134">
        <f>P15/11</f>
        <v>1.1818181818181819</v>
      </c>
      <c r="R15" s="68"/>
      <c r="S15" s="70"/>
    </row>
    <row r="16" spans="1:23" ht="34" x14ac:dyDescent="0.2">
      <c r="A16" s="334"/>
      <c r="B16" s="335"/>
      <c r="C16" s="274" t="s">
        <v>194</v>
      </c>
      <c r="D16" s="190" t="s">
        <v>289</v>
      </c>
      <c r="E16" s="83">
        <v>2</v>
      </c>
      <c r="F16" s="77">
        <v>1</v>
      </c>
      <c r="G16" s="77">
        <v>3</v>
      </c>
      <c r="H16" s="77">
        <v>2</v>
      </c>
      <c r="I16" s="77">
        <v>2</v>
      </c>
      <c r="J16" s="100">
        <v>2</v>
      </c>
      <c r="K16" s="77">
        <v>2</v>
      </c>
      <c r="L16" s="100">
        <v>2</v>
      </c>
      <c r="M16" s="100">
        <v>2</v>
      </c>
      <c r="N16" s="100">
        <v>2</v>
      </c>
      <c r="O16" s="157">
        <v>1</v>
      </c>
      <c r="P16" s="131">
        <f t="shared" si="0"/>
        <v>21</v>
      </c>
      <c r="Q16" s="133">
        <f>P16/11</f>
        <v>1.9090909090909092</v>
      </c>
      <c r="R16" s="68"/>
      <c r="S16" s="70"/>
    </row>
    <row r="17" spans="1:20" ht="85" x14ac:dyDescent="0.2">
      <c r="A17" s="334"/>
      <c r="B17" s="335"/>
      <c r="C17" s="238" t="s">
        <v>195</v>
      </c>
      <c r="E17" s="83">
        <v>1</v>
      </c>
      <c r="F17" s="77">
        <v>1</v>
      </c>
      <c r="G17" s="77">
        <v>3</v>
      </c>
      <c r="H17" s="77">
        <v>1</v>
      </c>
      <c r="I17" s="77">
        <v>2</v>
      </c>
      <c r="J17" s="117"/>
      <c r="K17" s="111"/>
      <c r="L17" s="100">
        <v>2</v>
      </c>
      <c r="M17" s="100">
        <v>1</v>
      </c>
      <c r="N17" s="100">
        <v>1</v>
      </c>
      <c r="O17" s="157">
        <v>1</v>
      </c>
      <c r="P17" s="131">
        <f t="shared" si="0"/>
        <v>13</v>
      </c>
      <c r="Q17" s="135">
        <f>P17/9</f>
        <v>1.4444444444444444</v>
      </c>
      <c r="R17" s="68"/>
      <c r="S17" s="70"/>
    </row>
    <row r="18" spans="1:20" ht="17" x14ac:dyDescent="0.2">
      <c r="A18" s="334"/>
      <c r="B18" s="335"/>
      <c r="C18" s="274" t="s">
        <v>196</v>
      </c>
      <c r="D18" s="188" t="s">
        <v>289</v>
      </c>
      <c r="E18" s="83">
        <v>3</v>
      </c>
      <c r="F18" s="77">
        <v>1</v>
      </c>
      <c r="G18" s="77">
        <v>3</v>
      </c>
      <c r="H18" s="77">
        <v>2</v>
      </c>
      <c r="I18" s="77">
        <v>2</v>
      </c>
      <c r="J18" s="117"/>
      <c r="K18" s="111"/>
      <c r="L18" s="100">
        <v>3</v>
      </c>
      <c r="M18" s="100">
        <v>2</v>
      </c>
      <c r="N18" s="100">
        <v>2</v>
      </c>
      <c r="O18" s="157">
        <v>1</v>
      </c>
      <c r="P18" s="131">
        <f t="shared" si="0"/>
        <v>19</v>
      </c>
      <c r="Q18" s="133">
        <f>P18/9</f>
        <v>2.1111111111111112</v>
      </c>
      <c r="R18" s="68"/>
      <c r="S18" s="70"/>
    </row>
    <row r="19" spans="1:20" ht="102" x14ac:dyDescent="0.2">
      <c r="A19" s="334"/>
      <c r="B19" s="335"/>
      <c r="C19" s="275" t="s">
        <v>197</v>
      </c>
      <c r="E19" s="83">
        <v>2</v>
      </c>
      <c r="F19" s="77">
        <v>1</v>
      </c>
      <c r="G19" s="77">
        <v>1</v>
      </c>
      <c r="H19" s="77">
        <v>1</v>
      </c>
      <c r="I19" s="77">
        <v>2</v>
      </c>
      <c r="J19" s="117"/>
      <c r="K19" s="111"/>
      <c r="L19" s="100">
        <v>2</v>
      </c>
      <c r="M19" s="100">
        <v>3</v>
      </c>
      <c r="N19" s="100">
        <v>3</v>
      </c>
      <c r="O19" s="157">
        <v>1</v>
      </c>
      <c r="P19" s="131">
        <f t="shared" si="0"/>
        <v>16</v>
      </c>
      <c r="Q19" s="133">
        <f>P19/9</f>
        <v>1.7777777777777777</v>
      </c>
      <c r="R19" s="68"/>
    </row>
    <row r="20" spans="1:20" ht="34" x14ac:dyDescent="0.2">
      <c r="A20" s="336"/>
      <c r="B20" s="337"/>
      <c r="C20" s="340" t="s">
        <v>198</v>
      </c>
      <c r="E20" s="83">
        <v>2</v>
      </c>
      <c r="F20" s="77">
        <v>1</v>
      </c>
      <c r="G20" s="77">
        <v>1</v>
      </c>
      <c r="H20" s="77">
        <v>2</v>
      </c>
      <c r="I20" s="77">
        <v>3</v>
      </c>
      <c r="J20" s="117"/>
      <c r="K20" s="111"/>
      <c r="L20" s="100">
        <v>1</v>
      </c>
      <c r="M20" s="100">
        <v>2</v>
      </c>
      <c r="N20" s="100">
        <v>2</v>
      </c>
      <c r="O20" s="157">
        <v>2</v>
      </c>
      <c r="P20" s="131">
        <f t="shared" si="0"/>
        <v>16</v>
      </c>
      <c r="Q20" s="133">
        <f>P20/9</f>
        <v>1.7777777777777777</v>
      </c>
      <c r="R20" s="68"/>
    </row>
    <row r="21" spans="1:20" ht="85" x14ac:dyDescent="0.2">
      <c r="A21" s="336"/>
      <c r="B21" s="337"/>
      <c r="C21" s="276" t="s">
        <v>199</v>
      </c>
      <c r="E21" s="83">
        <v>2</v>
      </c>
      <c r="F21" s="77">
        <v>2</v>
      </c>
      <c r="G21" s="77">
        <v>1</v>
      </c>
      <c r="H21" s="77">
        <v>1</v>
      </c>
      <c r="I21" s="77">
        <v>1</v>
      </c>
      <c r="J21" s="100">
        <v>1</v>
      </c>
      <c r="K21" s="77">
        <v>1</v>
      </c>
      <c r="L21" s="100">
        <v>1</v>
      </c>
      <c r="M21" s="100">
        <v>3</v>
      </c>
      <c r="N21" s="100">
        <v>3</v>
      </c>
      <c r="O21" s="157">
        <v>2</v>
      </c>
      <c r="P21" s="131">
        <f t="shared" si="0"/>
        <v>18</v>
      </c>
      <c r="Q21" s="132">
        <f>P21/11</f>
        <v>1.6363636363636365</v>
      </c>
      <c r="R21" s="68"/>
      <c r="S21" s="70"/>
      <c r="T21" s="70"/>
    </row>
    <row r="22" spans="1:20" ht="52" thickBot="1" x14ac:dyDescent="0.25">
      <c r="A22" s="338"/>
      <c r="B22" s="339"/>
      <c r="C22" s="235" t="s">
        <v>200</v>
      </c>
      <c r="E22" s="84">
        <v>2</v>
      </c>
      <c r="F22" s="98">
        <v>1</v>
      </c>
      <c r="G22" s="98">
        <v>1</v>
      </c>
      <c r="H22" s="98">
        <v>1</v>
      </c>
      <c r="I22" s="98">
        <v>1</v>
      </c>
      <c r="J22" s="101">
        <v>1</v>
      </c>
      <c r="K22" s="98">
        <v>1</v>
      </c>
      <c r="L22" s="101">
        <v>1</v>
      </c>
      <c r="M22" s="101">
        <v>1</v>
      </c>
      <c r="N22" s="101">
        <v>1</v>
      </c>
      <c r="O22" s="158">
        <v>2</v>
      </c>
      <c r="P22" s="136">
        <f t="shared" si="0"/>
        <v>13</v>
      </c>
      <c r="Q22" s="164">
        <f>P22/11</f>
        <v>1.1818181818181819</v>
      </c>
      <c r="R22" s="68"/>
      <c r="S22" s="70"/>
      <c r="T22" s="70"/>
    </row>
    <row r="23" spans="1:20" ht="17" thickBot="1" x14ac:dyDescent="0.25">
      <c r="J23" s="42"/>
      <c r="L23" s="42"/>
      <c r="M23" s="42"/>
      <c r="N23" s="42"/>
      <c r="O23" s="54"/>
      <c r="Q23" s="61"/>
      <c r="R23" s="68"/>
      <c r="S23" s="70"/>
      <c r="T23" s="70"/>
    </row>
    <row r="24" spans="1:20" ht="18" thickBot="1" x14ac:dyDescent="0.25">
      <c r="A24" s="20" t="s">
        <v>6</v>
      </c>
      <c r="B24" s="21" t="s">
        <v>7</v>
      </c>
      <c r="C24" s="22" t="s">
        <v>8</v>
      </c>
      <c r="D24" s="10"/>
      <c r="E24" s="25" t="s">
        <v>28</v>
      </c>
      <c r="F24" s="25" t="s">
        <v>28</v>
      </c>
      <c r="G24" s="25" t="s">
        <v>28</v>
      </c>
      <c r="H24" s="25" t="s">
        <v>28</v>
      </c>
      <c r="I24" s="25" t="s">
        <v>28</v>
      </c>
      <c r="J24" s="43" t="s">
        <v>28</v>
      </c>
      <c r="K24" s="25" t="s">
        <v>28</v>
      </c>
      <c r="L24" s="43" t="s">
        <v>28</v>
      </c>
      <c r="M24" s="43" t="s">
        <v>28</v>
      </c>
      <c r="N24" s="43" t="s">
        <v>28</v>
      </c>
      <c r="O24" s="50" t="s">
        <v>28</v>
      </c>
      <c r="P24" s="50" t="s">
        <v>271</v>
      </c>
      <c r="Q24" s="50" t="s">
        <v>272</v>
      </c>
      <c r="R24" s="68"/>
      <c r="S24" s="70"/>
      <c r="T24" s="70"/>
    </row>
    <row r="25" spans="1:20" ht="64" customHeight="1" x14ac:dyDescent="0.2">
      <c r="A25" s="289" t="s">
        <v>201</v>
      </c>
      <c r="B25" s="310" t="s">
        <v>223</v>
      </c>
      <c r="C25" s="237" t="s">
        <v>202</v>
      </c>
      <c r="E25" s="80">
        <v>1</v>
      </c>
      <c r="F25" s="97">
        <v>1</v>
      </c>
      <c r="G25" s="97">
        <v>2</v>
      </c>
      <c r="H25" s="97">
        <v>1</v>
      </c>
      <c r="I25" s="97">
        <v>1</v>
      </c>
      <c r="J25" s="99">
        <v>1</v>
      </c>
      <c r="K25" s="97">
        <v>1</v>
      </c>
      <c r="L25" s="99">
        <v>1</v>
      </c>
      <c r="M25" s="99">
        <v>2</v>
      </c>
      <c r="N25" s="99">
        <v>2</v>
      </c>
      <c r="O25" s="156">
        <v>1</v>
      </c>
      <c r="P25" s="129">
        <f>SUM(E25:O25)</f>
        <v>14</v>
      </c>
      <c r="Q25" s="163">
        <f>P25/11</f>
        <v>1.2727272727272727</v>
      </c>
      <c r="R25" s="68"/>
      <c r="S25" s="70"/>
      <c r="T25" s="70"/>
    </row>
    <row r="26" spans="1:20" ht="34" x14ac:dyDescent="0.2">
      <c r="A26" s="341"/>
      <c r="B26" s="314"/>
      <c r="C26" s="274" t="s">
        <v>203</v>
      </c>
      <c r="D26" s="189" t="s">
        <v>285</v>
      </c>
      <c r="E26" s="83">
        <v>2</v>
      </c>
      <c r="F26" s="77">
        <v>1</v>
      </c>
      <c r="G26" s="77">
        <v>2</v>
      </c>
      <c r="H26" s="77">
        <v>2</v>
      </c>
      <c r="I26" s="77">
        <v>1</v>
      </c>
      <c r="J26" s="100">
        <v>3</v>
      </c>
      <c r="K26" s="77">
        <v>3</v>
      </c>
      <c r="L26" s="100">
        <v>2</v>
      </c>
      <c r="M26" s="100">
        <v>3</v>
      </c>
      <c r="N26" s="100">
        <v>3</v>
      </c>
      <c r="O26" s="157">
        <v>1</v>
      </c>
      <c r="P26" s="131">
        <f>SUM(E26:O26)</f>
        <v>23</v>
      </c>
      <c r="Q26" s="133">
        <f>P26/11</f>
        <v>2.0909090909090908</v>
      </c>
      <c r="R26" s="68"/>
      <c r="S26" s="70"/>
      <c r="T26" s="70"/>
    </row>
    <row r="27" spans="1:20" ht="35" thickBot="1" x14ac:dyDescent="0.25">
      <c r="A27" s="342"/>
      <c r="B27" s="343"/>
      <c r="C27" s="232" t="s">
        <v>204</v>
      </c>
      <c r="D27" s="189" t="s">
        <v>285</v>
      </c>
      <c r="E27" s="84">
        <v>1</v>
      </c>
      <c r="F27" s="98">
        <v>1</v>
      </c>
      <c r="G27" s="98">
        <v>2</v>
      </c>
      <c r="H27" s="98">
        <v>1</v>
      </c>
      <c r="I27" s="98">
        <v>1</v>
      </c>
      <c r="J27" s="101">
        <v>2</v>
      </c>
      <c r="K27" s="98">
        <v>2</v>
      </c>
      <c r="L27" s="101">
        <v>1</v>
      </c>
      <c r="M27" s="101">
        <v>1</v>
      </c>
      <c r="N27" s="101">
        <v>1</v>
      </c>
      <c r="O27" s="158">
        <v>1</v>
      </c>
      <c r="P27" s="136">
        <f>SUM(E27:O27)</f>
        <v>14</v>
      </c>
      <c r="Q27" s="170">
        <f>P27/11</f>
        <v>1.2727272727272727</v>
      </c>
      <c r="R27" s="68"/>
      <c r="S27" s="70"/>
      <c r="T27" s="70"/>
    </row>
    <row r="28" spans="1:20" ht="17" thickBot="1" x14ac:dyDescent="0.25">
      <c r="J28" s="42"/>
      <c r="L28" s="42"/>
      <c r="M28" s="42"/>
      <c r="N28" s="42"/>
      <c r="O28" s="54"/>
      <c r="Q28" s="61"/>
      <c r="R28" s="68"/>
      <c r="S28" s="70"/>
      <c r="T28" s="70"/>
    </row>
    <row r="29" spans="1:20" ht="18" thickBot="1" x14ac:dyDescent="0.25">
      <c r="A29" s="20" t="s">
        <v>6</v>
      </c>
      <c r="B29" s="21" t="s">
        <v>7</v>
      </c>
      <c r="C29" s="22" t="s">
        <v>8</v>
      </c>
      <c r="D29" s="10"/>
      <c r="E29" s="25" t="s">
        <v>28</v>
      </c>
      <c r="F29" s="25" t="s">
        <v>28</v>
      </c>
      <c r="G29" s="25" t="s">
        <v>28</v>
      </c>
      <c r="H29" s="25" t="s">
        <v>28</v>
      </c>
      <c r="I29" s="25" t="s">
        <v>28</v>
      </c>
      <c r="J29" s="43" t="s">
        <v>28</v>
      </c>
      <c r="K29" s="25" t="s">
        <v>28</v>
      </c>
      <c r="L29" s="43" t="s">
        <v>28</v>
      </c>
      <c r="M29" s="43" t="s">
        <v>28</v>
      </c>
      <c r="N29" s="43" t="s">
        <v>28</v>
      </c>
      <c r="O29" s="50" t="s">
        <v>28</v>
      </c>
      <c r="P29" s="50" t="s">
        <v>271</v>
      </c>
      <c r="Q29" s="50" t="s">
        <v>272</v>
      </c>
      <c r="R29" s="68"/>
    </row>
    <row r="30" spans="1:20" ht="17" x14ac:dyDescent="0.2">
      <c r="A30" s="312" t="s">
        <v>205</v>
      </c>
      <c r="B30" s="310" t="s">
        <v>224</v>
      </c>
      <c r="C30" s="311" t="s">
        <v>206</v>
      </c>
      <c r="D30" s="189" t="s">
        <v>286</v>
      </c>
      <c r="E30" s="80">
        <v>1</v>
      </c>
      <c r="F30" s="97">
        <v>1</v>
      </c>
      <c r="G30" s="97">
        <v>2</v>
      </c>
      <c r="H30" s="97">
        <v>1</v>
      </c>
      <c r="I30" s="97">
        <v>1</v>
      </c>
      <c r="J30" s="99">
        <v>1</v>
      </c>
      <c r="K30" s="97">
        <v>1</v>
      </c>
      <c r="L30" s="99">
        <v>2</v>
      </c>
      <c r="M30" s="99">
        <v>3</v>
      </c>
      <c r="N30" s="99">
        <v>3</v>
      </c>
      <c r="O30" s="156">
        <v>2</v>
      </c>
      <c r="P30" s="129">
        <f t="shared" ref="P30:P36" si="1">SUM(E30:O30)</f>
        <v>18</v>
      </c>
      <c r="Q30" s="159">
        <f t="shared" ref="Q30:Q35" si="2">P30/11</f>
        <v>1.6363636363636365</v>
      </c>
      <c r="R30" s="68"/>
      <c r="S30" s="70"/>
    </row>
    <row r="31" spans="1:20" ht="34" x14ac:dyDescent="0.2">
      <c r="A31" s="341"/>
      <c r="B31" s="344"/>
      <c r="C31" s="274" t="s">
        <v>207</v>
      </c>
      <c r="D31" s="191" t="s">
        <v>290</v>
      </c>
      <c r="E31" s="83">
        <v>1</v>
      </c>
      <c r="F31" s="77">
        <v>2</v>
      </c>
      <c r="G31" s="77">
        <v>2</v>
      </c>
      <c r="H31" s="77">
        <v>1</v>
      </c>
      <c r="I31" s="77">
        <v>2</v>
      </c>
      <c r="J31" s="100">
        <v>2</v>
      </c>
      <c r="K31" s="77">
        <v>2</v>
      </c>
      <c r="L31" s="100">
        <v>2</v>
      </c>
      <c r="M31" s="100">
        <v>2</v>
      </c>
      <c r="N31" s="100">
        <v>2</v>
      </c>
      <c r="O31" s="157">
        <v>2</v>
      </c>
      <c r="P31" s="131">
        <f t="shared" si="1"/>
        <v>20</v>
      </c>
      <c r="Q31" s="133">
        <f t="shared" si="2"/>
        <v>1.8181818181818181</v>
      </c>
      <c r="R31" s="68"/>
      <c r="S31" s="70"/>
    </row>
    <row r="32" spans="1:20" ht="17" x14ac:dyDescent="0.2">
      <c r="A32" s="341"/>
      <c r="B32" s="344"/>
      <c r="C32" s="274" t="s">
        <v>208</v>
      </c>
      <c r="E32" s="83">
        <v>2</v>
      </c>
      <c r="F32" s="77">
        <v>2</v>
      </c>
      <c r="G32" s="77">
        <v>2</v>
      </c>
      <c r="H32" s="77">
        <v>1</v>
      </c>
      <c r="I32" s="77">
        <v>3</v>
      </c>
      <c r="J32" s="100">
        <v>1</v>
      </c>
      <c r="K32" s="77">
        <v>1</v>
      </c>
      <c r="L32" s="100">
        <v>1</v>
      </c>
      <c r="M32" s="100">
        <v>2</v>
      </c>
      <c r="N32" s="100">
        <v>2</v>
      </c>
      <c r="O32" s="157">
        <v>1</v>
      </c>
      <c r="P32" s="131">
        <f t="shared" si="1"/>
        <v>18</v>
      </c>
      <c r="Q32" s="132">
        <f t="shared" si="2"/>
        <v>1.6363636363636365</v>
      </c>
      <c r="R32" s="68"/>
      <c r="S32" s="70"/>
    </row>
    <row r="33" spans="1:19" ht="17" x14ac:dyDescent="0.2">
      <c r="A33" s="341"/>
      <c r="B33" s="344"/>
      <c r="C33" s="274" t="s">
        <v>209</v>
      </c>
      <c r="E33" s="83">
        <v>3</v>
      </c>
      <c r="F33" s="77">
        <v>1</v>
      </c>
      <c r="G33" s="77">
        <v>3</v>
      </c>
      <c r="H33" s="77">
        <v>1</v>
      </c>
      <c r="I33" s="77">
        <v>2</v>
      </c>
      <c r="J33" s="100">
        <v>2</v>
      </c>
      <c r="K33" s="77">
        <v>2</v>
      </c>
      <c r="L33" s="100">
        <v>1</v>
      </c>
      <c r="M33" s="100">
        <v>3</v>
      </c>
      <c r="N33" s="100">
        <v>3</v>
      </c>
      <c r="O33" s="157">
        <v>1</v>
      </c>
      <c r="P33" s="131">
        <f t="shared" si="1"/>
        <v>22</v>
      </c>
      <c r="Q33" s="133">
        <f t="shared" si="2"/>
        <v>2</v>
      </c>
      <c r="R33" s="68"/>
      <c r="S33" s="70"/>
    </row>
    <row r="34" spans="1:19" ht="51" x14ac:dyDescent="0.2">
      <c r="A34" s="341"/>
      <c r="B34" s="344"/>
      <c r="C34" s="274" t="s">
        <v>210</v>
      </c>
      <c r="D34" s="190" t="s">
        <v>291</v>
      </c>
      <c r="E34" s="83">
        <v>2</v>
      </c>
      <c r="F34" s="77">
        <v>2</v>
      </c>
      <c r="G34" s="77">
        <v>2</v>
      </c>
      <c r="H34" s="77">
        <v>1</v>
      </c>
      <c r="I34" s="77">
        <v>3</v>
      </c>
      <c r="J34" s="100">
        <v>1</v>
      </c>
      <c r="K34" s="77">
        <v>1</v>
      </c>
      <c r="L34" s="100">
        <v>1</v>
      </c>
      <c r="M34" s="100">
        <v>2</v>
      </c>
      <c r="N34" s="100">
        <v>2</v>
      </c>
      <c r="O34" s="157">
        <v>2</v>
      </c>
      <c r="P34" s="131">
        <f t="shared" si="1"/>
        <v>19</v>
      </c>
      <c r="Q34" s="132">
        <f t="shared" si="2"/>
        <v>1.7272727272727273</v>
      </c>
      <c r="R34" s="68"/>
      <c r="S34" s="70"/>
    </row>
    <row r="35" spans="1:19" ht="34" x14ac:dyDescent="0.2">
      <c r="A35" s="341"/>
      <c r="B35" s="344"/>
      <c r="C35" s="274" t="s">
        <v>211</v>
      </c>
      <c r="D35" s="190" t="s">
        <v>291</v>
      </c>
      <c r="E35" s="83">
        <v>2</v>
      </c>
      <c r="F35" s="77">
        <v>2</v>
      </c>
      <c r="G35" s="77">
        <v>2</v>
      </c>
      <c r="H35" s="77">
        <v>1</v>
      </c>
      <c r="I35" s="77">
        <v>2</v>
      </c>
      <c r="J35" s="100">
        <v>2</v>
      </c>
      <c r="K35" s="77">
        <v>2</v>
      </c>
      <c r="L35" s="100">
        <v>1</v>
      </c>
      <c r="M35" s="100">
        <v>1</v>
      </c>
      <c r="N35" s="100">
        <v>1</v>
      </c>
      <c r="O35" s="157">
        <v>1</v>
      </c>
      <c r="P35" s="131">
        <f t="shared" si="1"/>
        <v>17</v>
      </c>
      <c r="Q35" s="132">
        <f t="shared" si="2"/>
        <v>1.5454545454545454</v>
      </c>
      <c r="R35" s="68"/>
      <c r="S35" s="70"/>
    </row>
    <row r="36" spans="1:19" ht="35" thickBot="1" x14ac:dyDescent="0.25">
      <c r="A36" s="342"/>
      <c r="B36" s="345"/>
      <c r="C36" s="286" t="s">
        <v>212</v>
      </c>
      <c r="E36" s="84">
        <v>3</v>
      </c>
      <c r="F36" s="118"/>
      <c r="G36" s="98">
        <v>3</v>
      </c>
      <c r="H36" s="98">
        <v>1</v>
      </c>
      <c r="I36" s="98">
        <v>1</v>
      </c>
      <c r="J36" s="101">
        <v>2</v>
      </c>
      <c r="K36" s="98">
        <v>2</v>
      </c>
      <c r="L36" s="101">
        <v>1</v>
      </c>
      <c r="M36" s="101">
        <v>1</v>
      </c>
      <c r="N36" s="101">
        <v>1</v>
      </c>
      <c r="O36" s="158">
        <v>1</v>
      </c>
      <c r="P36" s="136">
        <f t="shared" si="1"/>
        <v>16</v>
      </c>
      <c r="Q36" s="137">
        <f>P36/10</f>
        <v>1.6</v>
      </c>
      <c r="R36" s="68"/>
      <c r="S36" s="70"/>
    </row>
    <row r="37" spans="1:19" ht="17" thickBot="1" x14ac:dyDescent="0.25">
      <c r="J37" s="42"/>
      <c r="L37" s="42"/>
      <c r="M37" s="42"/>
      <c r="N37" s="42"/>
      <c r="O37" s="54"/>
      <c r="Q37" s="61"/>
      <c r="R37" s="68"/>
      <c r="S37" s="70"/>
    </row>
    <row r="38" spans="1:19" ht="18" thickBot="1" x14ac:dyDescent="0.25">
      <c r="A38" s="20" t="s">
        <v>6</v>
      </c>
      <c r="B38" s="21" t="s">
        <v>7</v>
      </c>
      <c r="C38" s="22" t="s">
        <v>8</v>
      </c>
      <c r="D38" s="10"/>
      <c r="E38" s="25" t="s">
        <v>28</v>
      </c>
      <c r="F38" s="25" t="s">
        <v>28</v>
      </c>
      <c r="G38" s="25" t="s">
        <v>28</v>
      </c>
      <c r="H38" s="25" t="s">
        <v>28</v>
      </c>
      <c r="I38" s="25" t="s">
        <v>28</v>
      </c>
      <c r="J38" s="43" t="s">
        <v>28</v>
      </c>
      <c r="K38" s="25" t="s">
        <v>28</v>
      </c>
      <c r="L38" s="43" t="s">
        <v>28</v>
      </c>
      <c r="M38" s="43" t="s">
        <v>28</v>
      </c>
      <c r="N38" s="43" t="s">
        <v>28</v>
      </c>
      <c r="O38" s="50" t="s">
        <v>28</v>
      </c>
      <c r="P38" s="50" t="s">
        <v>271</v>
      </c>
      <c r="Q38" s="50" t="s">
        <v>272</v>
      </c>
      <c r="R38" s="68"/>
      <c r="S38" s="70"/>
    </row>
    <row r="39" spans="1:19" ht="34" x14ac:dyDescent="0.2">
      <c r="A39" s="312" t="s">
        <v>213</v>
      </c>
      <c r="B39" s="310" t="s">
        <v>225</v>
      </c>
      <c r="C39" s="236" t="s">
        <v>214</v>
      </c>
      <c r="E39" s="80">
        <v>1</v>
      </c>
      <c r="F39" s="97">
        <v>1</v>
      </c>
      <c r="G39" s="97">
        <v>1</v>
      </c>
      <c r="H39" s="97">
        <v>1</v>
      </c>
      <c r="I39" s="97">
        <v>2</v>
      </c>
      <c r="J39" s="99">
        <v>1</v>
      </c>
      <c r="K39" s="97">
        <v>1</v>
      </c>
      <c r="L39" s="99">
        <v>1</v>
      </c>
      <c r="M39" s="99">
        <v>1</v>
      </c>
      <c r="N39" s="99">
        <v>1</v>
      </c>
      <c r="O39" s="156">
        <v>1</v>
      </c>
      <c r="P39" s="129">
        <f>SUM(E39:O39)</f>
        <v>12</v>
      </c>
      <c r="Q39" s="130">
        <f>P39/11</f>
        <v>1.0909090909090908</v>
      </c>
      <c r="R39" s="68"/>
      <c r="S39" s="70"/>
    </row>
    <row r="40" spans="1:19" ht="52" thickBot="1" x14ac:dyDescent="0.25">
      <c r="A40" s="315"/>
      <c r="B40" s="316"/>
      <c r="C40" s="286" t="s">
        <v>215</v>
      </c>
      <c r="E40" s="84">
        <v>2</v>
      </c>
      <c r="F40" s="98">
        <v>1</v>
      </c>
      <c r="G40" s="98">
        <v>1</v>
      </c>
      <c r="H40" s="98">
        <v>1</v>
      </c>
      <c r="I40" s="98">
        <v>2</v>
      </c>
      <c r="J40" s="101">
        <v>2</v>
      </c>
      <c r="K40" s="98">
        <v>2</v>
      </c>
      <c r="L40" s="101">
        <v>2</v>
      </c>
      <c r="M40" s="101">
        <v>2</v>
      </c>
      <c r="N40" s="101">
        <v>2</v>
      </c>
      <c r="O40" s="158">
        <v>2</v>
      </c>
      <c r="P40" s="136">
        <f>SUM(E40:O40)</f>
        <v>19</v>
      </c>
      <c r="Q40" s="137">
        <f>P40/11</f>
        <v>1.7272727272727273</v>
      </c>
      <c r="R40" s="68"/>
      <c r="S40" s="70"/>
    </row>
    <row r="41" spans="1:19" ht="17" thickBot="1" x14ac:dyDescent="0.25">
      <c r="J41" s="42"/>
      <c r="L41" s="42"/>
      <c r="M41" s="42"/>
      <c r="N41" s="42"/>
      <c r="O41" s="54"/>
      <c r="Q41" s="61"/>
      <c r="R41" s="68"/>
      <c r="S41" s="70"/>
    </row>
    <row r="42" spans="1:19" ht="18" thickBot="1" x14ac:dyDescent="0.25">
      <c r="A42" s="20" t="s">
        <v>6</v>
      </c>
      <c r="B42" s="21" t="s">
        <v>7</v>
      </c>
      <c r="C42" s="22" t="s">
        <v>8</v>
      </c>
      <c r="D42" s="10"/>
      <c r="E42" s="25" t="s">
        <v>28</v>
      </c>
      <c r="F42" s="25" t="s">
        <v>28</v>
      </c>
      <c r="G42" s="25" t="s">
        <v>28</v>
      </c>
      <c r="H42" s="25" t="s">
        <v>28</v>
      </c>
      <c r="I42" s="25" t="s">
        <v>28</v>
      </c>
      <c r="J42" s="43" t="s">
        <v>28</v>
      </c>
      <c r="K42" s="25" t="s">
        <v>28</v>
      </c>
      <c r="L42" s="43" t="s">
        <v>28</v>
      </c>
      <c r="M42" s="43" t="s">
        <v>28</v>
      </c>
      <c r="N42" s="43" t="s">
        <v>28</v>
      </c>
      <c r="O42" s="50" t="s">
        <v>28</v>
      </c>
      <c r="P42" s="50" t="s">
        <v>271</v>
      </c>
      <c r="Q42" s="50" t="s">
        <v>272</v>
      </c>
      <c r="R42" s="68"/>
      <c r="S42" s="70"/>
    </row>
    <row r="43" spans="1:19" ht="34" x14ac:dyDescent="0.2">
      <c r="A43" s="312" t="s">
        <v>216</v>
      </c>
      <c r="B43" s="310" t="s">
        <v>226</v>
      </c>
      <c r="C43" s="237" t="s">
        <v>217</v>
      </c>
      <c r="E43" s="80">
        <v>2</v>
      </c>
      <c r="F43" s="97">
        <v>1</v>
      </c>
      <c r="G43" s="97">
        <v>1</v>
      </c>
      <c r="H43" s="97">
        <v>1</v>
      </c>
      <c r="I43" s="97">
        <v>1</v>
      </c>
      <c r="J43" s="99">
        <v>1</v>
      </c>
      <c r="K43" s="97">
        <v>1</v>
      </c>
      <c r="L43" s="99">
        <v>1</v>
      </c>
      <c r="M43" s="99">
        <v>2</v>
      </c>
      <c r="N43" s="99">
        <v>2</v>
      </c>
      <c r="O43" s="156">
        <v>1</v>
      </c>
      <c r="P43" s="129">
        <f>SUM(E43:O43)</f>
        <v>14</v>
      </c>
      <c r="Q43" s="163">
        <f>P43/11</f>
        <v>1.2727272727272727</v>
      </c>
      <c r="R43" s="68"/>
      <c r="S43" s="70"/>
    </row>
    <row r="44" spans="1:19" ht="51" x14ac:dyDescent="0.2">
      <c r="A44" s="317"/>
      <c r="B44" s="318"/>
      <c r="C44" s="274" t="s">
        <v>218</v>
      </c>
      <c r="E44" s="83">
        <v>2</v>
      </c>
      <c r="F44" s="77">
        <v>1</v>
      </c>
      <c r="G44" s="77">
        <v>1</v>
      </c>
      <c r="H44" s="77">
        <v>2</v>
      </c>
      <c r="I44" s="77">
        <v>2</v>
      </c>
      <c r="J44" s="100">
        <v>2</v>
      </c>
      <c r="K44" s="77">
        <v>2</v>
      </c>
      <c r="L44" s="100">
        <v>2</v>
      </c>
      <c r="M44" s="100">
        <v>3</v>
      </c>
      <c r="N44" s="100">
        <v>3</v>
      </c>
      <c r="O44" s="157">
        <v>3</v>
      </c>
      <c r="P44" s="131">
        <f>SUM(E44:O44)</f>
        <v>23</v>
      </c>
      <c r="Q44" s="133">
        <f>P44/11</f>
        <v>2.0909090909090908</v>
      </c>
      <c r="R44" s="68"/>
      <c r="S44" s="70"/>
    </row>
    <row r="45" spans="1:19" ht="52" thickBot="1" x14ac:dyDescent="0.25">
      <c r="A45" s="315"/>
      <c r="B45" s="316"/>
      <c r="C45" s="224" t="s">
        <v>219</v>
      </c>
      <c r="D45" s="189" t="s">
        <v>285</v>
      </c>
      <c r="E45" s="84">
        <v>1</v>
      </c>
      <c r="F45" s="98">
        <v>1</v>
      </c>
      <c r="G45" s="98">
        <v>1</v>
      </c>
      <c r="H45" s="98">
        <v>2</v>
      </c>
      <c r="I45" s="98">
        <v>1</v>
      </c>
      <c r="J45" s="101">
        <v>1</v>
      </c>
      <c r="K45" s="98">
        <v>1</v>
      </c>
      <c r="L45" s="101">
        <v>2</v>
      </c>
      <c r="M45" s="101">
        <v>1</v>
      </c>
      <c r="N45" s="101">
        <v>1</v>
      </c>
      <c r="O45" s="158">
        <v>1</v>
      </c>
      <c r="P45" s="136">
        <f>SUM(E45:O45)</f>
        <v>13</v>
      </c>
      <c r="Q45" s="164">
        <f>P45/11</f>
        <v>1.1818181818181819</v>
      </c>
      <c r="R45" s="68"/>
      <c r="S45" s="70"/>
    </row>
    <row r="46" spans="1:19" ht="17" thickBot="1" x14ac:dyDescent="0.25">
      <c r="J46" s="42"/>
      <c r="L46" s="42"/>
      <c r="M46" s="42"/>
      <c r="N46" s="42"/>
      <c r="O46" s="54"/>
      <c r="Q46" s="61"/>
      <c r="R46" s="68"/>
      <c r="S46" s="70"/>
    </row>
    <row r="47" spans="1:19" ht="18" thickBot="1" x14ac:dyDescent="0.25">
      <c r="A47" s="20" t="s">
        <v>6</v>
      </c>
      <c r="B47" s="21" t="s">
        <v>7</v>
      </c>
      <c r="C47" s="22" t="s">
        <v>8</v>
      </c>
      <c r="D47" s="10"/>
      <c r="E47" s="25" t="s">
        <v>28</v>
      </c>
      <c r="F47" s="25" t="s">
        <v>28</v>
      </c>
      <c r="G47" s="25" t="s">
        <v>28</v>
      </c>
      <c r="H47" s="25" t="s">
        <v>28</v>
      </c>
      <c r="I47" s="25" t="s">
        <v>28</v>
      </c>
      <c r="J47" s="43" t="s">
        <v>28</v>
      </c>
      <c r="K47" s="25" t="s">
        <v>28</v>
      </c>
      <c r="L47" s="43" t="s">
        <v>28</v>
      </c>
      <c r="M47" s="43" t="s">
        <v>28</v>
      </c>
      <c r="N47" s="43" t="s">
        <v>28</v>
      </c>
      <c r="O47" s="50" t="s">
        <v>28</v>
      </c>
      <c r="P47" s="50" t="s">
        <v>271</v>
      </c>
      <c r="Q47" s="50" t="s">
        <v>272</v>
      </c>
      <c r="R47" s="68"/>
      <c r="S47" s="70"/>
    </row>
    <row r="48" spans="1:19" ht="31" customHeight="1" thickBot="1" x14ac:dyDescent="0.25">
      <c r="A48" s="346" t="s">
        <v>220</v>
      </c>
      <c r="B48" s="347" t="s">
        <v>227</v>
      </c>
      <c r="C48" s="348" t="s">
        <v>221</v>
      </c>
      <c r="E48" s="119">
        <v>3</v>
      </c>
      <c r="F48" s="120">
        <v>2</v>
      </c>
      <c r="G48" s="120">
        <v>3</v>
      </c>
      <c r="H48" s="120">
        <v>1</v>
      </c>
      <c r="I48" s="120">
        <v>3</v>
      </c>
      <c r="J48" s="121">
        <v>3</v>
      </c>
      <c r="K48" s="120">
        <v>3</v>
      </c>
      <c r="L48" s="121">
        <v>2</v>
      </c>
      <c r="M48" s="121">
        <v>3</v>
      </c>
      <c r="N48" s="121">
        <v>3</v>
      </c>
      <c r="O48" s="172">
        <v>3</v>
      </c>
      <c r="P48" s="173">
        <f>SUM(E48:O48)</f>
        <v>29</v>
      </c>
      <c r="Q48" s="174">
        <f>P48/11</f>
        <v>2.6363636363636362</v>
      </c>
      <c r="R48" s="68"/>
    </row>
    <row r="49" spans="1:18" x14ac:dyDescent="0.2">
      <c r="A49" s="349"/>
      <c r="B49" s="350"/>
      <c r="C49" s="351"/>
      <c r="E49" s="90"/>
      <c r="F49" s="90"/>
      <c r="G49" s="90"/>
      <c r="H49" s="90"/>
      <c r="I49" s="90"/>
      <c r="J49" s="122"/>
      <c r="K49" s="90"/>
      <c r="L49" s="122"/>
      <c r="M49" s="122"/>
      <c r="N49" s="122"/>
      <c r="O49" s="123"/>
      <c r="Q49" s="61"/>
      <c r="R49" s="68"/>
    </row>
    <row r="50" spans="1:18" ht="17" thickBot="1" x14ac:dyDescent="0.25">
      <c r="A50" s="352"/>
      <c r="B50" s="353"/>
      <c r="C50" s="354"/>
      <c r="E50" s="90"/>
      <c r="F50" s="90"/>
      <c r="G50" s="90"/>
      <c r="H50" s="90"/>
      <c r="I50" s="90"/>
      <c r="J50" s="122"/>
      <c r="K50" s="90"/>
      <c r="L50" s="122"/>
      <c r="M50" s="122"/>
      <c r="N50" s="122"/>
      <c r="O50" s="123"/>
      <c r="Q50" s="61"/>
      <c r="R50" s="68"/>
    </row>
    <row r="51" spans="1:18" x14ac:dyDescent="0.2">
      <c r="E51" s="62"/>
      <c r="F51" s="62"/>
      <c r="G51" s="62"/>
      <c r="H51" s="62"/>
      <c r="I51" s="62"/>
      <c r="J51" s="62"/>
      <c r="K51" s="62"/>
      <c r="L51" s="62"/>
      <c r="M51" s="62"/>
      <c r="N51" s="62"/>
      <c r="O51" s="62"/>
    </row>
  </sheetData>
  <mergeCells count="13">
    <mergeCell ref="C48:C50"/>
    <mergeCell ref="A39:A40"/>
    <mergeCell ref="B39:B40"/>
    <mergeCell ref="A43:A45"/>
    <mergeCell ref="B43:B45"/>
    <mergeCell ref="A48:A50"/>
    <mergeCell ref="B48:B50"/>
    <mergeCell ref="A10:A22"/>
    <mergeCell ref="B10:B22"/>
    <mergeCell ref="A25:A27"/>
    <mergeCell ref="B25:B27"/>
    <mergeCell ref="A30:A36"/>
    <mergeCell ref="B30:B3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107AA-A536-0544-BDD2-4AC53419FC05}">
  <sheetPr>
    <tabColor theme="7" tint="-0.249977111117893"/>
  </sheetPr>
  <dimension ref="A1:K13"/>
  <sheetViews>
    <sheetView tabSelected="1" zoomScale="270" zoomScaleNormal="270" workbookViewId="0">
      <selection activeCell="K6" sqref="K6:K7"/>
    </sheetView>
  </sheetViews>
  <sheetFormatPr baseColWidth="10" defaultRowHeight="16" x14ac:dyDescent="0.2"/>
  <cols>
    <col min="1" max="1" width="14.1640625" customWidth="1"/>
    <col min="2" max="2" width="9.83203125" customWidth="1"/>
    <col min="3" max="3" width="20.1640625" customWidth="1"/>
    <col min="4" max="4" width="17.1640625" customWidth="1"/>
    <col min="5" max="5" width="16.83203125" customWidth="1"/>
    <col min="6" max="6" width="19.83203125" customWidth="1"/>
    <col min="7" max="7" width="22.33203125" customWidth="1"/>
  </cols>
  <sheetData>
    <row r="1" spans="1:11" x14ac:dyDescent="0.2">
      <c r="A1" s="2" t="s">
        <v>273</v>
      </c>
      <c r="E1" s="70"/>
      <c r="F1" s="70"/>
      <c r="G1" s="70"/>
    </row>
    <row r="4" spans="1:11" ht="17" thickBot="1" x14ac:dyDescent="0.25">
      <c r="C4" s="256" t="s">
        <v>244</v>
      </c>
      <c r="D4" s="256"/>
      <c r="E4" s="256"/>
      <c r="F4" s="256"/>
      <c r="G4" s="256"/>
    </row>
    <row r="5" spans="1:11" ht="35" thickBot="1" x14ac:dyDescent="0.25">
      <c r="A5" s="91"/>
      <c r="B5" s="92"/>
      <c r="C5" s="177" t="s">
        <v>237</v>
      </c>
      <c r="D5" s="177" t="s">
        <v>0</v>
      </c>
      <c r="E5" s="177" t="s">
        <v>238</v>
      </c>
      <c r="F5" s="177" t="s">
        <v>239</v>
      </c>
      <c r="G5" s="178" t="s">
        <v>240</v>
      </c>
      <c r="H5" s="50" t="s">
        <v>271</v>
      </c>
    </row>
    <row r="6" spans="1:11" x14ac:dyDescent="0.2">
      <c r="A6" s="103" t="s">
        <v>235</v>
      </c>
      <c r="B6" s="67" t="s">
        <v>236</v>
      </c>
      <c r="C6" s="64">
        <v>6</v>
      </c>
      <c r="D6" s="64">
        <v>1</v>
      </c>
      <c r="E6" s="64">
        <v>4</v>
      </c>
      <c r="F6" s="64">
        <v>10</v>
      </c>
      <c r="G6" s="179">
        <v>6</v>
      </c>
      <c r="H6" s="259">
        <f>SUM(C6:G6)</f>
        <v>27</v>
      </c>
      <c r="I6" s="257">
        <v>98</v>
      </c>
      <c r="J6" s="261"/>
      <c r="K6" s="262">
        <v>61</v>
      </c>
    </row>
    <row r="7" spans="1:11" ht="17" thickBot="1" x14ac:dyDescent="0.25">
      <c r="A7" s="104" t="s">
        <v>247</v>
      </c>
      <c r="B7" s="75" t="s">
        <v>243</v>
      </c>
      <c r="C7" s="65">
        <v>9</v>
      </c>
      <c r="D7" s="65">
        <v>4</v>
      </c>
      <c r="E7" s="65">
        <v>8</v>
      </c>
      <c r="F7" s="65">
        <v>12</v>
      </c>
      <c r="G7" s="180">
        <v>7</v>
      </c>
      <c r="H7" s="260">
        <f>SUM(C7:G7)</f>
        <v>40</v>
      </c>
      <c r="I7" s="258"/>
      <c r="J7" s="261"/>
      <c r="K7" s="263"/>
    </row>
    <row r="8" spans="1:11" x14ac:dyDescent="0.2">
      <c r="A8" s="105" t="s">
        <v>246</v>
      </c>
      <c r="B8" s="75" t="s">
        <v>242</v>
      </c>
      <c r="C8" s="66">
        <v>6</v>
      </c>
      <c r="D8" s="66">
        <v>6</v>
      </c>
      <c r="E8" s="66">
        <v>6</v>
      </c>
      <c r="F8" s="66">
        <v>6</v>
      </c>
      <c r="G8" s="181">
        <v>7</v>
      </c>
      <c r="H8" s="260">
        <f>SUM(C8:G8)</f>
        <v>31</v>
      </c>
      <c r="I8" s="70"/>
    </row>
    <row r="9" spans="1:11" x14ac:dyDescent="0.2">
      <c r="A9" s="106" t="s">
        <v>233</v>
      </c>
      <c r="B9" s="67" t="s">
        <v>231</v>
      </c>
      <c r="C9" s="67">
        <v>21</v>
      </c>
      <c r="D9" s="67">
        <v>2</v>
      </c>
      <c r="E9" s="67">
        <v>10</v>
      </c>
      <c r="F9" s="67">
        <v>6</v>
      </c>
      <c r="G9" s="182">
        <v>8</v>
      </c>
      <c r="H9" s="184">
        <f>SUM(C9:G9)</f>
        <v>47</v>
      </c>
    </row>
    <row r="10" spans="1:11" x14ac:dyDescent="0.2">
      <c r="A10" s="107" t="s">
        <v>234</v>
      </c>
      <c r="B10" s="67" t="s">
        <v>232</v>
      </c>
      <c r="C10" s="67">
        <v>3</v>
      </c>
      <c r="D10" s="67">
        <v>1</v>
      </c>
      <c r="E10" s="67">
        <v>4</v>
      </c>
      <c r="F10" s="67">
        <v>1</v>
      </c>
      <c r="G10" s="182">
        <v>1</v>
      </c>
      <c r="H10" s="184">
        <f>SUM(C10:G10)</f>
        <v>10</v>
      </c>
    </row>
    <row r="11" spans="1:11" ht="17" thickBot="1" x14ac:dyDescent="0.25">
      <c r="A11" s="93"/>
      <c r="B11" s="175" t="s">
        <v>269</v>
      </c>
      <c r="C11" s="176">
        <f t="shared" ref="C11:H11" si="0">SUM(C6:C10)</f>
        <v>45</v>
      </c>
      <c r="D11" s="176">
        <f t="shared" si="0"/>
        <v>14</v>
      </c>
      <c r="E11" s="176">
        <f t="shared" si="0"/>
        <v>32</v>
      </c>
      <c r="F11" s="176">
        <f t="shared" si="0"/>
        <v>35</v>
      </c>
      <c r="G11" s="183">
        <f t="shared" si="0"/>
        <v>29</v>
      </c>
      <c r="H11" s="185">
        <f t="shared" si="0"/>
        <v>155</v>
      </c>
    </row>
    <row r="13" spans="1:11" x14ac:dyDescent="0.2">
      <c r="A13" s="2"/>
    </row>
  </sheetData>
  <mergeCells count="4">
    <mergeCell ref="C4:G4"/>
    <mergeCell ref="I6:I7"/>
    <mergeCell ref="J6:J7"/>
    <mergeCell ref="K6:K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5A672-D173-3941-928B-98F74D67B706}">
  <dimension ref="A1:B25"/>
  <sheetViews>
    <sheetView zoomScale="400" zoomScaleNormal="400" workbookViewId="0">
      <selection sqref="A1:A14"/>
    </sheetView>
  </sheetViews>
  <sheetFormatPr baseColWidth="10" defaultRowHeight="16" x14ac:dyDescent="0.2"/>
  <sheetData>
    <row r="1" spans="1:2" x14ac:dyDescent="0.2">
      <c r="A1" s="2" t="s">
        <v>297</v>
      </c>
    </row>
    <row r="3" spans="1:2" x14ac:dyDescent="0.2">
      <c r="A3" t="s">
        <v>298</v>
      </c>
    </row>
    <row r="4" spans="1:2" x14ac:dyDescent="0.2">
      <c r="A4" t="s">
        <v>299</v>
      </c>
    </row>
    <row r="5" spans="1:2" x14ac:dyDescent="0.2">
      <c r="A5" t="s">
        <v>296</v>
      </c>
    </row>
    <row r="7" spans="1:2" x14ac:dyDescent="0.2">
      <c r="A7" s="248" t="s">
        <v>307</v>
      </c>
    </row>
    <row r="8" spans="1:2" x14ac:dyDescent="0.2">
      <c r="A8" t="s">
        <v>306</v>
      </c>
    </row>
    <row r="9" spans="1:2" x14ac:dyDescent="0.2">
      <c r="A9" t="s">
        <v>305</v>
      </c>
    </row>
    <row r="10" spans="1:2" x14ac:dyDescent="0.2">
      <c r="B10" t="s">
        <v>300</v>
      </c>
    </row>
    <row r="11" spans="1:2" x14ac:dyDescent="0.2">
      <c r="B11" t="s">
        <v>301</v>
      </c>
    </row>
    <row r="12" spans="1:2" x14ac:dyDescent="0.2">
      <c r="B12" t="s">
        <v>302</v>
      </c>
    </row>
    <row r="13" spans="1:2" x14ac:dyDescent="0.2">
      <c r="B13" t="s">
        <v>304</v>
      </c>
    </row>
    <row r="14" spans="1:2" x14ac:dyDescent="0.2">
      <c r="B14" t="s">
        <v>303</v>
      </c>
    </row>
    <row r="25" spans="1:1" x14ac:dyDescent="0.2">
      <c r="A25"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MCWPP Key Issues</vt:lpstr>
      <vt:lpstr>Priority Ranking Criteria</vt:lpstr>
      <vt:lpstr>Water Conservation</vt:lpstr>
      <vt:lpstr>Enhanced Regional Collaboration</vt:lpstr>
      <vt:lpstr>Reliable Water Infrastructure</vt:lpstr>
      <vt:lpstr>Ecosystem Protection</vt:lpstr>
      <vt:lpstr>Source Water Protection</vt:lpstr>
      <vt:lpstr>COMPILATION</vt:lpstr>
      <vt:lpstr>Sheet2</vt:lpstr>
      <vt:lpstr>'Water Conservation'!_ftn1</vt:lpstr>
      <vt:lpstr>'Source Water Protection'!_ftn2</vt:lpstr>
      <vt:lpstr>'Reliable Water Infrastructure'!_ftnref1</vt:lpstr>
      <vt:lpstr>'Source Water Protection'!_ftnref2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DeBruyckere</dc:creator>
  <cp:lastModifiedBy>Lisa DeBruyckere</cp:lastModifiedBy>
  <dcterms:created xsi:type="dcterms:W3CDTF">2021-02-24T20:07:47Z</dcterms:created>
  <dcterms:modified xsi:type="dcterms:W3CDTF">2021-03-11T18:06:00Z</dcterms:modified>
</cp:coreProperties>
</file>